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tabRatio="913" activeTab="5"/>
  </bookViews>
  <sheets>
    <sheet name="PT NOI SOI TIEU HOA" sheetId="14" r:id="rId1"/>
    <sheet name="PT NGOAI TH " sheetId="15" r:id="rId2"/>
    <sheet name="PT CTCH-PP LASER" sheetId="16" r:id="rId3"/>
    <sheet name="PT NGTH- NOI SOI " sheetId="17" r:id="rId4"/>
    <sheet name="PT NGTK" sheetId="18" r:id="rId5"/>
    <sheet name="PT-TMH" sheetId="19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5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"/>
  <c r="E37" i="19" l="1"/>
  <c r="E38"/>
  <c r="E39"/>
  <c r="F36"/>
  <c r="E36" s="1"/>
  <c r="F35"/>
  <c r="E35" s="1"/>
  <c r="E29"/>
  <c r="E30"/>
  <c r="F34" l="1"/>
  <c r="E34" s="1"/>
  <c r="F33"/>
  <c r="E33" s="1"/>
  <c r="E26"/>
  <c r="E27"/>
  <c r="E28"/>
  <c r="F32"/>
  <c r="E32" s="1"/>
  <c r="F31"/>
  <c r="E31" s="1"/>
  <c r="E25"/>
  <c r="E24"/>
  <c r="E22"/>
  <c r="E23"/>
  <c r="E20"/>
  <c r="E21"/>
  <c r="E17" l="1"/>
  <c r="E18"/>
  <c r="E19"/>
  <c r="E16"/>
  <c r="E15"/>
  <c r="E9"/>
  <c r="E10"/>
  <c r="E14"/>
  <c r="E8" l="1"/>
  <c r="F13" l="1"/>
  <c r="F12"/>
  <c r="F11"/>
  <c r="E12" l="1"/>
  <c r="E11"/>
  <c r="E13"/>
  <c r="E8" i="18" l="1"/>
  <c r="E7"/>
  <c r="E6"/>
  <c r="E15" i="17" l="1"/>
  <c r="E14"/>
  <c r="E13"/>
  <c r="E12"/>
  <c r="E11"/>
  <c r="E10"/>
  <c r="E9"/>
  <c r="E8"/>
  <c r="E7"/>
  <c r="E6"/>
  <c r="E13" i="16" l="1"/>
  <c r="E12"/>
  <c r="E11"/>
  <c r="E10"/>
  <c r="E9"/>
  <c r="E8"/>
  <c r="E7"/>
  <c r="E6"/>
  <c r="G15" i="14" l="1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<sst xmlns="http://schemas.openxmlformats.org/spreadsheetml/2006/main" count="441" uniqueCount="312">
  <si>
    <t>STT</t>
  </si>
  <si>
    <t xml:space="preserve">                 SỞ Y TẾ TP. HỒ CHÍ MINH</t>
  </si>
  <si>
    <t xml:space="preserve">                 BỆNH VIỆN NHI ĐỒNG 2</t>
  </si>
  <si>
    <t xml:space="preserve">                            NHÓM: 1 - NHI KHOA</t>
  </si>
  <si>
    <t xml:space="preserve">Giá Thu Tiền Phẫu Thuật Theo Yêu Cầu Các Loại Mổ IC-Khoa Nội Tiêu Hóa-PT Nội Soi </t>
  </si>
  <si>
    <t>TÊN PHẪU THUẬT</t>
  </si>
  <si>
    <t>TÊN PHẪU THUẬT THEO TT 43</t>
  </si>
  <si>
    <t>MDC BHYT</t>
  </si>
  <si>
    <t>MÃ HÓA BV</t>
  </si>
  <si>
    <t>LOẠI PT-TT</t>
  </si>
  <si>
    <t>TIỀN
 THUỐC GÂY MÊ</t>
  </si>
  <si>
    <t>TIỀN GIƯỜNG</t>
  </si>
  <si>
    <t>TỔNG GIÁ THU MỚI THEO TT 13-14</t>
  </si>
  <si>
    <t>GIÁ DVKT TT 14-BHYT TT 13</t>
  </si>
  <si>
    <t xml:space="preserve">Nội soi thực quản-dạ dày-tá tràng ống mềm có sinh thiết </t>
  </si>
  <si>
    <t>Nội soi thực quản, dạ dày, tá tràng có thể kết hợp sinh thiết</t>
  </si>
  <si>
    <t>03.1061.0134</t>
  </si>
  <si>
    <t>NOI04</t>
  </si>
  <si>
    <t>TT1</t>
  </si>
  <si>
    <t>Nội soi lấy dị vật thực quản ống mềm</t>
  </si>
  <si>
    <t>Nội soi thực quản-dạ dày, lấy dị vật</t>
  </si>
  <si>
    <t>03.1059.0500</t>
  </si>
  <si>
    <t>NOI12</t>
  </si>
  <si>
    <t xml:space="preserve">Nội soi đại trực tràng ống mềm có sinh thiết </t>
  </si>
  <si>
    <t>Soi đại tràng sinh thiết</t>
  </si>
  <si>
    <t>03.0161.0136</t>
  </si>
  <si>
    <t>NOI06</t>
  </si>
  <si>
    <t xml:space="preserve">Soi đại tràng + tiêm / kẹp cầm máu </t>
  </si>
  <si>
    <t>Soi đại tràng cầm máu (Chưa bao gồm dụng cụ kẹp và clip cầm máu)</t>
  </si>
  <si>
    <t>03.0160.0184</t>
  </si>
  <si>
    <t>NOI10</t>
  </si>
  <si>
    <t xml:space="preserve">Cắt polyp đại tràng qua nội soi (sinh thiết)
</t>
  </si>
  <si>
    <t>Nội soi cắt polip ông tiêu hóa (thực quản, dạ dày, tá tràng, đại trực tràng)</t>
  </si>
  <si>
    <t>03.1067.0498</t>
  </si>
  <si>
    <t>THOA80</t>
  </si>
  <si>
    <t xml:space="preserve">Cắt polyp trực tràng qua nội soi ( sinh thiết)
</t>
  </si>
  <si>
    <t>Phẫu thuật nội soi cắt đoạn đại tràng ngang, đại tràng sigma nối ngay</t>
  </si>
  <si>
    <t>03.4041.0457</t>
  </si>
  <si>
    <t>THOA29</t>
  </si>
  <si>
    <t>PT1</t>
  </si>
  <si>
    <t>Cắt u, polyp trực tràng đường hậu môn</t>
  </si>
  <si>
    <t>10.0533.0494</t>
  </si>
  <si>
    <t>PT2</t>
  </si>
  <si>
    <t>Phương án hoạt động dịch vụ trang cuối ./.</t>
  </si>
  <si>
    <t xml:space="preserve">Cắt polyp đại tràng singma qua nội soi (sinh thiết) </t>
  </si>
  <si>
    <t xml:space="preserve">         </t>
  </si>
  <si>
    <t xml:space="preserve">          GIÁ THU TIỀN PHẪU THUẬT TRONG NGÀY - KHỐI NGOẠI</t>
  </si>
  <si>
    <t>S
TT</t>
  </si>
  <si>
    <t>Tiền 
giường</t>
  </si>
  <si>
    <t>GIÁ THU 
BH&lt;6 Tuổi</t>
  </si>
  <si>
    <t>GIÁ THU 
BH &gt;6 Tuổi</t>
  </si>
  <si>
    <t>Phẫu thuật hạ tinh hoàn ẩn, tinh hoàn lạc chổ  1 bên</t>
  </si>
  <si>
    <t>3.250.000 + 20% TP</t>
  </si>
  <si>
    <t>Phẫu thuật hạ tinh hoàn ẩn, tinh hoàn lạc chổ  2 bên</t>
  </si>
  <si>
    <t>4.300.000 + 20% TP</t>
  </si>
  <si>
    <t>Phẫu thuật cắt nang giáp móng</t>
  </si>
  <si>
    <t>3.617.000 + 20% TP</t>
  </si>
  <si>
    <t>Phẫu thuật chỉnh bàn chân khoèo 1 bên</t>
  </si>
  <si>
    <t>2.350.000 + 20% TP</t>
  </si>
  <si>
    <t>Phẫu thuật chỉnh bàn chân khoèo 2 bên</t>
  </si>
  <si>
    <t>3.450.000 + 20% TP</t>
  </si>
  <si>
    <t>Phẫu thuật chỉnh hình vùi dương vật</t>
  </si>
  <si>
    <t>Phẫu thuật nạo dò hạch lao vùng cổ, thượng đòn</t>
  </si>
  <si>
    <t>2.500.000 + 20% TP</t>
  </si>
  <si>
    <t>Phẫu thuật  vét hạch lao vùng nách</t>
  </si>
  <si>
    <t xml:space="preserve">Phẫu thuật chỉnh hình cong dương vật </t>
  </si>
  <si>
    <t>2.100.000 + 20% TP</t>
  </si>
  <si>
    <t>PT thoát vị rốn (&gt; 3 tuồi, 2cm)</t>
  </si>
  <si>
    <t xml:space="preserve">Phẫu thuật cắt u nang bao hoạt dịch </t>
  </si>
  <si>
    <t>Phẫu thuật cắt nang thừng tinh 1 bên</t>
  </si>
  <si>
    <t>2.800.000 + 20% TP</t>
  </si>
  <si>
    <t>Phẫu thuậtcắt  nang thừng tinh 2 bên</t>
  </si>
  <si>
    <t>3.500.000 +20% TP</t>
  </si>
  <si>
    <t xml:space="preserve">Phẫu thuật cắt âm vật phì đại </t>
  </si>
  <si>
    <t>PT tái tạo tổn khuyết da bằng vạt tại chổ</t>
  </si>
  <si>
    <t>Cắt sẹo ghép da mảnh trung bình</t>
  </si>
  <si>
    <t>Phẫu thuật xơ cứng cơ ức đòn chũm</t>
  </si>
  <si>
    <t>Teo cơ mông</t>
  </si>
  <si>
    <t>Phẫu thuật lấy đường rò luân nhĩ 1 bên</t>
  </si>
  <si>
    <t>2.210.000 + 20% TP</t>
  </si>
  <si>
    <t>Phẫu thuật lấy đường rò luân nhĩ 2 bên</t>
  </si>
  <si>
    <t>3.210.000 + 20% TP</t>
  </si>
  <si>
    <t>Phẫu thuật thoát vị bẹn 1 bên</t>
  </si>
  <si>
    <t>Phẫu thuật thoát vị bẹn 2 bên</t>
  </si>
  <si>
    <t>3.500.000 + 20% TP</t>
  </si>
  <si>
    <r>
      <t>T</t>
    </r>
    <r>
      <rPr>
        <sz val="12"/>
        <rFont val="Times New Roman"/>
        <family val="1"/>
      </rPr>
      <t>hoát vị ống nuck 1 bên</t>
    </r>
  </si>
  <si>
    <t>2.500.000 +20% TP</t>
  </si>
  <si>
    <r>
      <t>T</t>
    </r>
    <r>
      <rPr>
        <sz val="12"/>
        <rFont val="Times New Roman"/>
        <family val="1"/>
      </rPr>
      <t>hoát vị ống nuck 2 bên</t>
    </r>
  </si>
  <si>
    <t>Dãn tĩnh mạch thừng tinh</t>
  </si>
  <si>
    <t>Tinh hoàn co rút, di động</t>
  </si>
  <si>
    <t>Phẫu thuật tràn dịch màng tinh hoàn 1 bên</t>
  </si>
  <si>
    <t>2.800.000 +20% TP</t>
  </si>
  <si>
    <t>Phẫu thuật tràn dịch màng tinh hoàn 2 bên</t>
  </si>
  <si>
    <t>Thoát vị đường trắng giữa</t>
  </si>
  <si>
    <t>Phẫu thuật cắt bỏ ngón tay thừa 1 bên</t>
  </si>
  <si>
    <t>1.850.000 + 20% TP</t>
  </si>
  <si>
    <t>Phẫu thuật cắt bỏ ngón tay thừa 2 bên</t>
  </si>
  <si>
    <t>2.700.000 + 20% TP</t>
  </si>
  <si>
    <t>Phẫu thuật điều trị rò cạnh hậu môn</t>
  </si>
  <si>
    <t>Dò ngực</t>
  </si>
  <si>
    <t>Sa niêm mạc niệu đạo đơn thuần</t>
  </si>
  <si>
    <t>Cắt u sùi đầu miệng sáo</t>
  </si>
  <si>
    <t>Mở rộng miệng lỗ sáo</t>
  </si>
  <si>
    <t>Dính da bìu đơn thuần</t>
  </si>
  <si>
    <t>Sẹo xấu (chỉnh hình sẹo xấu, không ghép da)</t>
  </si>
  <si>
    <t>Cắt u mỡ, u máu , kén bã</t>
  </si>
  <si>
    <t>Phẫu thuật cắt bỏ u phần mềm</t>
  </si>
  <si>
    <t>2.116.000 + 20% TP</t>
  </si>
  <si>
    <t>Phẫu thuật điều trị ngón tay cò súng 1 bên</t>
  </si>
  <si>
    <t>Phẫu thuật điều trị ngón tay cò súng 2 bên</t>
  </si>
  <si>
    <t>Tật móng quặp</t>
  </si>
  <si>
    <t>Nang rốn, u hạt rốn (cắt u)</t>
  </si>
  <si>
    <t>U mềm lây</t>
  </si>
  <si>
    <t>U nhày môi dưới</t>
  </si>
  <si>
    <t>Thịt dư cạnh hậu môn</t>
  </si>
  <si>
    <t>Phẫu thuật sinh thiết chẩn đoán</t>
  </si>
  <si>
    <t>Mắt cá chân, mụn cóc</t>
  </si>
  <si>
    <t>PT tạo hình phanh môi (gây mê)</t>
  </si>
  <si>
    <t>PT tạo hình phanh môi (không gây mê)</t>
  </si>
  <si>
    <t>Cắt phanh lưỡi (gây mê)</t>
  </si>
  <si>
    <t>TT2</t>
  </si>
  <si>
    <t>1.606.000+ 20%</t>
  </si>
  <si>
    <t xml:space="preserve">Cắt bỏ các hạt cơm, u gai              </t>
  </si>
  <si>
    <t>Mẫu tai thừa (u sụn vành tai) 1 bên</t>
  </si>
  <si>
    <t>Mẫu tai thừa (u sụn vành tai) 2 bên</t>
  </si>
  <si>
    <t>Mẫu tai thừa (u da vành tai) 1 bên</t>
  </si>
  <si>
    <t>Mẫu tai thừa (u da vành tai) 2 bên</t>
  </si>
  <si>
    <t xml:space="preserve">Rút đinh các loại </t>
  </si>
  <si>
    <t>1.200.000+ 20% TP</t>
  </si>
  <si>
    <t>Cắt phimosis</t>
  </si>
  <si>
    <t>Nang rốn, u hạt rốn (đốt điện)</t>
  </si>
  <si>
    <r>
      <t>T</t>
    </r>
    <r>
      <rPr>
        <sz val="12"/>
        <rFont val="Times New Roman"/>
        <family val="1"/>
      </rPr>
      <t>iêm xơ điiều trị u máu</t>
    </r>
    <r>
      <rPr>
        <sz val="12"/>
        <rFont val="Times New Roman"/>
        <family val="1"/>
      </rPr>
      <t>, phần mềm và
xương vùng hàm mặt ( chích Kenacort,
chích Bleomycin)</t>
    </r>
  </si>
  <si>
    <t>Sinh thiết hút</t>
  </si>
  <si>
    <t>Rút đinh các loại (gây tê)</t>
  </si>
  <si>
    <t>U máu, kén bã (gây tê)</t>
  </si>
  <si>
    <t>Mắt cá chân, mụn cóc  (gây tê)</t>
  </si>
  <si>
    <t xml:space="preserve">Công mổ khoa đề nghị tăng </t>
  </si>
  <si>
    <t>Công mổ cũ</t>
  </si>
  <si>
    <t>Tổng giá thu mới theo TT13-14</t>
  </si>
  <si>
    <t>10.0394.0435</t>
  </si>
  <si>
    <t>Giá thu PT- TT 14 BHYT TT 13</t>
  </si>
  <si>
    <t>MÃ ÁNH XẠ BHYT</t>
  </si>
  <si>
    <t>03.3913.1048</t>
  </si>
  <si>
    <t>10.0937.0537</t>
  </si>
  <si>
    <t>03.4227.0437</t>
  </si>
  <si>
    <t>03.3381.0492</t>
  </si>
  <si>
    <t>12.0322.1191</t>
  </si>
  <si>
    <t>04.0039.0571</t>
  </si>
  <si>
    <t>12.0194.1189</t>
  </si>
  <si>
    <t>03.3401.0492</t>
  </si>
  <si>
    <t>12.0263.1190</t>
  </si>
  <si>
    <t>12.0264.1189</t>
  </si>
  <si>
    <t>03.2253.0651</t>
  </si>
  <si>
    <t>03.3348.0494</t>
  </si>
  <si>
    <t>10.0408.0584</t>
  </si>
  <si>
    <t>03.3710.0571</t>
  </si>
  <si>
    <t>03.2953.1137</t>
  </si>
  <si>
    <t>10.0902.0550</t>
  </si>
  <si>
    <t>11.0104.1113</t>
  </si>
  <si>
    <t>03.2180.0954</t>
  </si>
  <si>
    <t>15.0293.0945</t>
  </si>
  <si>
    <t>Dò khe mang</t>
  </si>
  <si>
    <t xml:space="preserve"> Dò cổ</t>
  </si>
  <si>
    <t>12.0261.1191</t>
  </si>
  <si>
    <t>10.0412.0584</t>
  </si>
  <si>
    <t>12.0091.0909</t>
  </si>
  <si>
    <t>03.3698.0535</t>
  </si>
  <si>
    <t>03.1815.1041</t>
  </si>
  <si>
    <t>28.0158.0909</t>
  </si>
  <si>
    <t>28.0159.1044</t>
  </si>
  <si>
    <t>03.3901.0563</t>
  </si>
  <si>
    <t>CÔNG MỔ MỚI</t>
  </si>
  <si>
    <t>TỔNG GIÁ THU MỚI THEO TT13-14</t>
  </si>
  <si>
    <t>Giá thu DV TT 14</t>
  </si>
  <si>
    <t xml:space="preserve"> Điều trị sẹo lồi bằng IPL (Intense Pilsed Light)</t>
  </si>
  <si>
    <t>800000 + 20%TP</t>
  </si>
  <si>
    <t>Điều trị chứng tăng sắc tố da bằng IPL(Intense Pilsed Light)</t>
  </si>
  <si>
    <t xml:space="preserve"> Điều trị u mạch máu bằng Laser màu (nevi BS không tạo u)</t>
  </si>
  <si>
    <t xml:space="preserve"> Điều trị giãn mach máu bằng Laser màu (Pulsed dye laser)
(dạng nhện, dạng mạng nhện, dạng sao)</t>
  </si>
  <si>
    <t xml:space="preserve"> Điều trị giãn mach máu bằng IPL (Intense Pilsed Light)
(dạng nhện, dạng mạng nhện, dạng sao)
</t>
  </si>
  <si>
    <t>800000 + 20% TP</t>
  </si>
  <si>
    <t>P. Trưởng khoa PTTN</t>
  </si>
  <si>
    <t>Loại PT</t>
  </si>
  <si>
    <t>05.0029.0330</t>
  </si>
  <si>
    <t xml:space="preserve"> Điều trị u mạch máu bằng Laser màu (Pulsed dye laser)(không bhyt)</t>
  </si>
  <si>
    <t xml:space="preserve"> Điều trị u mạch máu bằng IPL (Intense Pilsed Light) (không bhyt)</t>
  </si>
  <si>
    <t>05.0032.0335</t>
  </si>
  <si>
    <t>05.0031.0330</t>
  </si>
  <si>
    <t xml:space="preserve"> Điều trị sẹo lồi  bằng Laser màu (Pulsed dye laser) (không bhyt)</t>
  </si>
  <si>
    <t>05.0036.0328</t>
  </si>
  <si>
    <t>05.0034.0328</t>
  </si>
  <si>
    <t>05.0030.0330</t>
  </si>
  <si>
    <t>05.0033.0328</t>
  </si>
  <si>
    <t xml:space="preserve">                GIÁ THU TIỀN PTTN - CTCH - ĐIỀU TRỊ BẰNG LASER</t>
  </si>
  <si>
    <t xml:space="preserve">S
TT
</t>
  </si>
  <si>
    <t>Phẫu thuật nội soi thoát vị bẹn 1 bên</t>
  </si>
  <si>
    <t>Phẫu thuật nội soi thoát vị bẹn 2 bên</t>
  </si>
  <si>
    <t>PT nội soi tinh hoàn ẩn không sờ thấy 1 bên
(Tinh hoàn nằm trong ổ bụng, nội soi hoàn toàn)</t>
  </si>
  <si>
    <t>PT nội soi tinh hoàn ẩn không sờ thấy 2 bên
(Tinh hoàn nằm trong ổ bụng, nội soi hoàn toàn)</t>
  </si>
  <si>
    <t>PT nội soi tinh hoàn ẩn không sờ thấy 1 bên
( Nội soi, mổ hở)</t>
  </si>
  <si>
    <t>PT nội soi tinh hoàn ẩn không sờ thấy 2 bên
( Nội soi, mổ mở)</t>
  </si>
  <si>
    <t>PT nội soi tinh hoàn ẩn không sờ thấy 1 bên
(Nội soi tinh hoàn teo, cố định tinh hoàn đối bên)</t>
  </si>
  <si>
    <t>Soi bàng quang xẻ túi xa/ thận niệu quản đôi</t>
  </si>
  <si>
    <t>Soi bàng quang rút ống JJ/ thận ứ nước đã mổ</t>
  </si>
  <si>
    <t>1.850.000 + 20%</t>
  </si>
  <si>
    <t>Soi âm đạo gắp dị vật</t>
  </si>
  <si>
    <t>Khấu hao (VTYT)</t>
  </si>
  <si>
    <t>Không bhyt (phiên TD PT thoát vị bẹn)</t>
  </si>
  <si>
    <t>TT</t>
  </si>
  <si>
    <t>(không bhyt)</t>
  </si>
  <si>
    <t>02.0229.0152</t>
  </si>
  <si>
    <t xml:space="preserve">                        GIÁ THU TIỀN PTTN - NGOẠI TỔNG HỢP PHẪU THUẬT NỘI SOI</t>
  </si>
  <si>
    <t xml:space="preserve">                           GIÁ THU TIỀN PTTN - NGOẠI THẦN KINH</t>
  </si>
  <si>
    <t>LOẠI
PT</t>
  </si>
  <si>
    <t>Tiền giường</t>
  </si>
  <si>
    <t>Cắt u da đầu lành, đường kính từ 5cm trở lên</t>
  </si>
  <si>
    <t>2.500.000 + 20%TP</t>
  </si>
  <si>
    <t xml:space="preserve">Cắt u da đầu lành, đường kính dưới 5cm </t>
  </si>
  <si>
    <t>Kén thóp trước, kén da đầu</t>
  </si>
  <si>
    <t>03.2455.1045</t>
  </si>
  <si>
    <t>03.2456.1044</t>
  </si>
  <si>
    <t>03.2457.1044</t>
  </si>
  <si>
    <t>Cắt u lành phần mềm dường kính dưới 10cm
(u phần mềm cạnh cột sống)</t>
  </si>
  <si>
    <t>12.0320.1190</t>
  </si>
  <si>
    <t xml:space="preserve">                            LIÊN CHUYÊN KHOA</t>
  </si>
  <si>
    <t>GIÁ THU TIỀN PHẨU THUẬT DỊCH VỤ LIÊN CHUYÊN KHOA</t>
  </si>
  <si>
    <t>TÊN PHẪU THUẬT 
TRONG THÔNG TƯ 43</t>
  </si>
  <si>
    <t>Loại 
PT</t>
  </si>
  <si>
    <t>TỔNG GIÁ
 THU MỚI THEO TT13-TT14</t>
  </si>
  <si>
    <t>Trong  đó</t>
  </si>
  <si>
    <t>Gía Thu 
BHYT &lt; 6t (thu công mổ)</t>
  </si>
  <si>
    <t>Gía Thu  
BHYT &gt; 6t (thu công mổ+ 20% giá TT )</t>
  </si>
  <si>
    <t>Giá DV TT14
-BHYT TT 13</t>
  </si>
  <si>
    <t>Phẫu thuật cắt Amiđan gây mê</t>
  </si>
  <si>
    <t>2602000+20%TP</t>
  </si>
  <si>
    <t xml:space="preserve">Cắt Amiđan bằng Coblator
</t>
  </si>
  <si>
    <t>3395000+20%TP</t>
  </si>
  <si>
    <t>Phẫu thuật nạo VA gây mê</t>
  </si>
  <si>
    <t>2460000+20%TP</t>
  </si>
  <si>
    <t>Phẫu thuật nạo VA gây mê ( PT nạo
 VA+ Coblator) không BHYT</t>
  </si>
  <si>
    <t>Phẫu thuật cắt Amiđan gây mê + 1/2 phẫu thuật nạo VA gây mê</t>
  </si>
  <si>
    <t>3807000+20%TP</t>
  </si>
  <si>
    <t>Cắt Amiđan bằng Coblator + 1/2
 phẫu thuật nạo VA gây mê</t>
  </si>
  <si>
    <t>5000000+20%TP</t>
  </si>
  <si>
    <t>Phẫu thuật lấy đường rò luân nhĩ 
một bên</t>
  </si>
  <si>
    <t>2210000+20%TP</t>
  </si>
  <si>
    <t>Phẫu thuật lấy đường rò luân nhĩ
 hai bên</t>
  </si>
  <si>
    <t>3210000+20%TP</t>
  </si>
  <si>
    <t>Phẫu thuật nôi soi cắt u hạ họng
 hoặc hố lưỡi thanh thiệt</t>
  </si>
  <si>
    <t>2748000+20%TP</t>
  </si>
  <si>
    <t>2260000+20%TP</t>
  </si>
  <si>
    <t xml:space="preserve">Phẫu thuật cắt bỏ u da lành tính vành tai (một bên) </t>
  </si>
  <si>
    <t xml:space="preserve">Phẫu thuật cắt bỏ u da lành tính vành tai (hai bên) </t>
  </si>
  <si>
    <t xml:space="preserve">Phẫu thuật cắt bỏ u sụn vành tai (một bên) </t>
  </si>
  <si>
    <t xml:space="preserve">Phẫu thuật cắt bỏ u sụn vành tai ( hai bên) </t>
  </si>
  <si>
    <t>Cắt nang giáp móng (Phẫu thuật cắt u nang giáp lưỡi)</t>
  </si>
  <si>
    <t>3617000+20%TP</t>
  </si>
  <si>
    <t xml:space="preserve"> Cắt nang vùng sàn miệng</t>
  </si>
  <si>
    <t>1823000+20%TP</t>
  </si>
  <si>
    <t>Cắt u mỡ, u bã đậu vùng hàm mặt
 đường kính dưới 5cm (gây tê)</t>
  </si>
  <si>
    <t>1723000+20%TP</t>
  </si>
  <si>
    <t>Cắt u mỡ, u bã đậu vùng hàm mặt
 đường kính dưới 5cm (gây mê NKQ)</t>
  </si>
  <si>
    <t xml:space="preserve">Cắt u mỡ vùng hàm mặt đơn giản
 </t>
  </si>
  <si>
    <t>Cắt phanh lưỡi gây mê</t>
  </si>
  <si>
    <t>PT tạo hình phanh môi/ phanh má/ phanh lưỡi 
bám thấp (mê mask) - không BHYT</t>
  </si>
  <si>
    <t>Moå quaëm bẩm sinh (1 mi )</t>
  </si>
  <si>
    <t>2015000+20%TP</t>
  </si>
  <si>
    <t>Moå quaëm bẩm sinh (2 mi )â</t>
  </si>
  <si>
    <t>3333000+20%TP</t>
  </si>
  <si>
    <t>Phẫu thuật lác thông thường (1 mắt)</t>
  </si>
  <si>
    <t>2010000+20%TP</t>
  </si>
  <si>
    <t>Phẫu thuật lác thông thường (2 mắt)</t>
  </si>
  <si>
    <t>3080000+20%TP</t>
  </si>
  <si>
    <t>Phẫu thuật tạo hình nếp mí (1 mắt)</t>
  </si>
  <si>
    <t>2410000+20%TP</t>
  </si>
  <si>
    <t>Phẫu thuật tạo hình nếp mí (2 mắt)</t>
  </si>
  <si>
    <t>4357000+20%TP</t>
  </si>
  <si>
    <t>Căt u  hốc mắt không mở xương
 hốc mắt</t>
  </si>
  <si>
    <t>2016000+20%TP</t>
  </si>
  <si>
    <t xml:space="preserve">Chích chắp - lẹo gây mê </t>
  </si>
  <si>
    <t>1671600+20%TP</t>
  </si>
  <si>
    <t xml:space="preserve">Phẫu thuật rò khe mang 1 </t>
  </si>
  <si>
    <t>2765000+20%TP</t>
  </si>
  <si>
    <t>Phẫu thuật nội soi vi phẫu thanh quản cắt u nang/ polyp/ hạt xơ/ u hạt dây thanh 2 bên (gây mê/ gây tê)</t>
  </si>
  <si>
    <t>2795000+20%TP</t>
  </si>
  <si>
    <t xml:space="preserve">Đặt ống thông khí màng nhĩ </t>
  </si>
  <si>
    <t>PT3</t>
  </si>
  <si>
    <t>2710000+20%TP</t>
  </si>
  <si>
    <t>Lưu ý: trường hợp bệnh nhân mổ từ 2 phẫu thuật trở lên thì giá DV TT13-TT14  bằng  giá PT thứ 1 ( PT chính) + 1/2 PT thứ 2 + …</t>
  </si>
  <si>
    <t>Ngày 23 tháng 09 năm 2020</t>
  </si>
  <si>
    <t>BS P.Trưởng Khoa</t>
  </si>
  <si>
    <t>BS Lê Thanh Bình</t>
  </si>
  <si>
    <t>15.0149.0937</t>
  </si>
  <si>
    <t>03.2241.0871</t>
  </si>
  <si>
    <t>03.2240.0914</t>
  </si>
  <si>
    <t>(15.0149.0937) (03.2240.0914)</t>
  </si>
  <si>
    <t>(03.2241.0871) (03.2240.0914)</t>
  </si>
  <si>
    <t>28.0158.0910</t>
  </si>
  <si>
    <t>03.2613.0874</t>
  </si>
  <si>
    <t>Cắt Polyp ống tai (gây mê)</t>
  </si>
  <si>
    <t>03.2522.1046</t>
  </si>
  <si>
    <t>12.0091.0910</t>
  </si>
  <si>
    <t>03.2508.1049</t>
  </si>
  <si>
    <t>03.1680.0788</t>
  </si>
  <si>
    <t>03.1680.0790</t>
  </si>
  <si>
    <t>03.1602.0818</t>
  </si>
  <si>
    <t>03.1602.0819</t>
  </si>
  <si>
    <t>14.0125.0829</t>
  </si>
  <si>
    <t>14.0125.0830</t>
  </si>
  <si>
    <t>12.0110.0837</t>
  </si>
  <si>
    <t>15.0166.0978</t>
  </si>
  <si>
    <t>15.0048.0971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</si>
</sst>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164" formatCode="_-* #,##0.00\ _₫_-;\-* #,##0.00\ _₫_-;_-* &quot;-&quot;??\ _₫_-;_-@_-"/>
    <numFmt numFmtId="165" formatCode="#,#00"/>
    <numFmt numFmtId="166" formatCode="&quot;$&quot;#.##0.00"/>
    <numFmt numFmtId="167" formatCode="000,000"/>
  </numFmts>
  <fonts count="50">
    <font>
      <sz val="11"/>
      <color theme="1"/>
      <name val="Calibri"/>
      <family val="2"/>
      <charset val="163"/>
      <scheme val="minor"/>
    </font>
    <font>
      <sz val="10"/>
      <name val="VNI-Times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sz val="11"/>
      <name val="Times New Roman"/>
      <family val="1"/>
    </font>
    <font>
      <b/>
      <sz val="12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b/>
      <sz val="20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indexed="8"/>
      <name val="VNI-Times"/>
    </font>
    <font>
      <b/>
      <sz val="18"/>
      <name val="Times New Roman"/>
      <family val="1"/>
    </font>
    <font>
      <sz val="8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  <charset val="163"/>
    </font>
    <font>
      <i/>
      <sz val="9"/>
      <name val="Times New Roman"/>
      <family val="1"/>
    </font>
    <font>
      <b/>
      <sz val="11"/>
      <color rgb="FFFF0000"/>
      <name val="Calibri"/>
      <family val="2"/>
      <charset val="163"/>
      <scheme val="minor"/>
    </font>
    <font>
      <b/>
      <sz val="11"/>
      <color rgb="FFFF0000"/>
      <name val="Times New Roman"/>
      <family val="1"/>
    </font>
    <font>
      <sz val="10"/>
      <name val="VNI-Times"/>
    </font>
    <font>
      <sz val="14"/>
      <name val="VNI-Times"/>
    </font>
    <font>
      <b/>
      <sz val="20"/>
      <name val="Times New Roman"/>
      <family val="1"/>
      <charset val="163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VNI-Times"/>
    </font>
    <font>
      <sz val="12"/>
      <color theme="1"/>
      <name val="Calibri"/>
      <family val="2"/>
      <scheme val="minor"/>
    </font>
    <font>
      <b/>
      <sz val="10"/>
      <color rgb="FFFF0000"/>
      <name val="VNI-Times"/>
    </font>
    <font>
      <b/>
      <sz val="12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Calibri"/>
      <family val="2"/>
      <charset val="163"/>
      <scheme val="minor"/>
    </font>
    <font>
      <b/>
      <sz val="12"/>
      <color rgb="FF0070C0"/>
      <name val="Times New Roman"/>
      <family val="1"/>
      <charset val="163"/>
    </font>
    <font>
      <b/>
      <sz val="12"/>
      <color rgb="FF0070C0"/>
      <name val="Times New Roman"/>
      <family val="1"/>
    </font>
    <font>
      <sz val="12"/>
      <color theme="1"/>
      <name val="Times New Roman"/>
      <family val="1"/>
      <charset val="163"/>
    </font>
    <font>
      <b/>
      <sz val="11"/>
      <name val="Calibri"/>
      <family val="2"/>
      <charset val="163"/>
      <scheme val="minor"/>
    </font>
    <font>
      <b/>
      <sz val="1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rgb="FFFF0000"/>
      <name val="Calibri"/>
      <family val="2"/>
      <charset val="163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  <charset val="163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1" fontId="44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/>
    </xf>
    <xf numFmtId="0" fontId="6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8" fillId="0" borderId="0" xfId="1" quotePrefix="1" applyFont="1" applyAlignment="1">
      <alignment horizontal="center"/>
    </xf>
    <xf numFmtId="166" fontId="10" fillId="0" borderId="0" xfId="1" applyNumberFormat="1" applyFont="1" applyAlignment="1">
      <alignment horizontal="left" vertical="center"/>
    </xf>
    <xf numFmtId="166" fontId="11" fillId="0" borderId="0" xfId="1" applyNumberFormat="1" applyFont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167" fontId="12" fillId="0" borderId="3" xfId="1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20" fillId="0" borderId="0" xfId="0" applyFont="1"/>
    <xf numFmtId="167" fontId="21" fillId="0" borderId="0" xfId="1" applyNumberFormat="1" applyFont="1"/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center"/>
    </xf>
    <xf numFmtId="0" fontId="7" fillId="0" borderId="0" xfId="1" quotePrefix="1" applyFont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3" fontId="2" fillId="0" borderId="3" xfId="3" applyNumberForma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 shrinkToFit="1"/>
    </xf>
    <xf numFmtId="0" fontId="14" fillId="0" borderId="3" xfId="0" applyFont="1" applyFill="1" applyBorder="1" applyAlignment="1">
      <alignment horizontal="left" vertical="top"/>
    </xf>
    <xf numFmtId="167" fontId="13" fillId="0" borderId="3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0" fontId="6" fillId="0" borderId="0" xfId="1" applyFont="1" applyFill="1"/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66" fontId="15" fillId="0" borderId="6" xfId="1" applyNumberFormat="1" applyFont="1" applyBorder="1" applyAlignment="1">
      <alignment horizontal="center" vertical="center" wrapText="1"/>
    </xf>
    <xf numFmtId="0" fontId="24" fillId="0" borderId="0" xfId="1" applyFont="1"/>
    <xf numFmtId="0" fontId="7" fillId="0" borderId="0" xfId="1" applyFont="1" applyFill="1"/>
    <xf numFmtId="0" fontId="12" fillId="0" borderId="7" xfId="1" applyFont="1" applyFill="1" applyBorder="1"/>
    <xf numFmtId="0" fontId="1" fillId="0" borderId="0" xfId="1" applyFill="1"/>
    <xf numFmtId="0" fontId="32" fillId="0" borderId="0" xfId="1" applyFont="1" applyFill="1"/>
    <xf numFmtId="0" fontId="0" fillId="0" borderId="0" xfId="0" applyFill="1"/>
    <xf numFmtId="0" fontId="2" fillId="0" borderId="0" xfId="1" applyFont="1" applyFill="1"/>
    <xf numFmtId="0" fontId="23" fillId="0" borderId="0" xfId="1" applyFont="1" applyFill="1" applyAlignment="1">
      <alignment horizontal="center" vertical="center"/>
    </xf>
    <xf numFmtId="0" fontId="24" fillId="0" borderId="0" xfId="1" applyFont="1" applyFill="1"/>
    <xf numFmtId="0" fontId="28" fillId="0" borderId="3" xfId="0" applyFont="1" applyFill="1" applyBorder="1" applyAlignment="1">
      <alignment horizontal="center"/>
    </xf>
    <xf numFmtId="0" fontId="2" fillId="0" borderId="3" xfId="4" applyFont="1" applyFill="1" applyBorder="1"/>
    <xf numFmtId="0" fontId="30" fillId="0" borderId="12" xfId="0" applyFont="1" applyFill="1" applyBorder="1" applyAlignment="1">
      <alignment horizontal="left" vertical="center"/>
    </xf>
    <xf numFmtId="3" fontId="27" fillId="0" borderId="3" xfId="0" applyNumberFormat="1" applyFont="1" applyFill="1" applyBorder="1" applyAlignment="1">
      <alignment horizontal="center"/>
    </xf>
    <xf numFmtId="3" fontId="28" fillId="0" borderId="3" xfId="0" applyNumberFormat="1" applyFont="1" applyFill="1" applyBorder="1" applyAlignment="1">
      <alignment horizontal="center"/>
    </xf>
    <xf numFmtId="3" fontId="21" fillId="0" borderId="3" xfId="0" applyNumberFormat="1" applyFont="1" applyFill="1" applyBorder="1" applyAlignment="1">
      <alignment horizontal="center"/>
    </xf>
    <xf numFmtId="3" fontId="27" fillId="0" borderId="1" xfId="0" applyNumberFormat="1" applyFont="1" applyFill="1" applyBorder="1" applyAlignment="1">
      <alignment horizontal="center"/>
    </xf>
    <xf numFmtId="0" fontId="2" fillId="0" borderId="3" xfId="5" applyFont="1" applyFill="1" applyBorder="1"/>
    <xf numFmtId="49" fontId="2" fillId="0" borderId="12" xfId="0" applyNumberFormat="1" applyFont="1" applyFill="1" applyBorder="1" applyAlignment="1">
      <alignment horizontal="left" vertical="center" wrapText="1"/>
    </xf>
    <xf numFmtId="0" fontId="2" fillId="0" borderId="3" xfId="6" applyFont="1" applyFill="1" applyBorder="1"/>
    <xf numFmtId="0" fontId="2" fillId="0" borderId="3" xfId="7" applyFont="1" applyFill="1" applyBorder="1" applyAlignment="1">
      <alignment wrapText="1"/>
    </xf>
    <xf numFmtId="0" fontId="2" fillId="0" borderId="12" xfId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164" fontId="2" fillId="0" borderId="3" xfId="8" applyFont="1" applyFill="1" applyBorder="1" applyAlignment="1">
      <alignment horizontal="left"/>
    </xf>
    <xf numFmtId="164" fontId="2" fillId="0" borderId="3" xfId="8" applyFont="1" applyFill="1" applyBorder="1" applyAlignment="1"/>
    <xf numFmtId="0" fontId="28" fillId="0" borderId="5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left" vertical="center"/>
    </xf>
    <xf numFmtId="0" fontId="2" fillId="0" borderId="3" xfId="9" applyFont="1" applyFill="1" applyBorder="1"/>
    <xf numFmtId="0" fontId="2" fillId="0" borderId="3" xfId="10" applyFont="1" applyFill="1" applyBorder="1"/>
    <xf numFmtId="0" fontId="2" fillId="0" borderId="3" xfId="11" applyFont="1" applyFill="1" applyBorder="1"/>
    <xf numFmtId="0" fontId="2" fillId="0" borderId="3" xfId="12" applyFont="1" applyFill="1" applyBorder="1"/>
    <xf numFmtId="0" fontId="2" fillId="0" borderId="3" xfId="13" applyFont="1" applyFill="1" applyBorder="1"/>
    <xf numFmtId="0" fontId="2" fillId="0" borderId="3" xfId="14" applyFont="1" applyFill="1" applyBorder="1"/>
    <xf numFmtId="3" fontId="27" fillId="0" borderId="4" xfId="0" applyNumberFormat="1" applyFont="1" applyFill="1" applyBorder="1" applyAlignment="1">
      <alignment horizontal="center"/>
    </xf>
    <xf numFmtId="0" fontId="29" fillId="0" borderId="3" xfId="0" applyFont="1" applyFill="1" applyBorder="1"/>
    <xf numFmtId="0" fontId="0" fillId="0" borderId="0" xfId="0" applyFill="1" applyAlignment="1">
      <alignment horizontal="center"/>
    </xf>
    <xf numFmtId="49" fontId="2" fillId="0" borderId="12" xfId="0" applyNumberFormat="1" applyFont="1" applyFill="1" applyBorder="1" applyAlignment="1">
      <alignment horizontal="left" vertical="center" wrapText="1" shrinkToFit="1"/>
    </xf>
    <xf numFmtId="3" fontId="27" fillId="0" borderId="9" xfId="0" applyNumberFormat="1" applyFont="1" applyFill="1" applyBorder="1" applyAlignment="1">
      <alignment horizontal="center"/>
    </xf>
    <xf numFmtId="3" fontId="21" fillId="0" borderId="3" xfId="15" applyNumberFormat="1" applyFont="1" applyFill="1" applyBorder="1" applyAlignment="1">
      <alignment horizontal="center"/>
    </xf>
    <xf numFmtId="3" fontId="26" fillId="0" borderId="9" xfId="15" applyNumberFormat="1" applyFont="1" applyFill="1" applyBorder="1" applyAlignment="1">
      <alignment horizontal="center"/>
    </xf>
    <xf numFmtId="0" fontId="2" fillId="0" borderId="3" xfId="16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 vertical="center" wrapText="1"/>
    </xf>
    <xf numFmtId="0" fontId="2" fillId="0" borderId="3" xfId="17" applyFont="1" applyFill="1" applyBorder="1" applyAlignment="1">
      <alignment horizontal="left"/>
    </xf>
    <xf numFmtId="0" fontId="30" fillId="0" borderId="3" xfId="18" applyFont="1" applyFill="1" applyBorder="1" applyAlignment="1">
      <alignment horizontal="left"/>
    </xf>
    <xf numFmtId="0" fontId="30" fillId="0" borderId="3" xfId="19" applyFont="1" applyFill="1" applyBorder="1" applyAlignment="1">
      <alignment horizontal="left"/>
    </xf>
    <xf numFmtId="3" fontId="21" fillId="0" borderId="9" xfId="0" applyNumberFormat="1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0" fillId="0" borderId="3" xfId="0" applyFill="1" applyBorder="1"/>
    <xf numFmtId="0" fontId="2" fillId="0" borderId="3" xfId="20" applyFont="1" applyFill="1" applyBorder="1"/>
    <xf numFmtId="49" fontId="2" fillId="0" borderId="11" xfId="0" applyNumberFormat="1" applyFont="1" applyFill="1" applyBorder="1" applyAlignment="1">
      <alignment horizontal="left" vertical="center" wrapText="1" shrinkToFit="1"/>
    </xf>
    <xf numFmtId="0" fontId="2" fillId="0" borderId="3" xfId="21" applyFont="1" applyFill="1" applyBorder="1"/>
    <xf numFmtId="0" fontId="29" fillId="0" borderId="0" xfId="0" applyFont="1" applyFill="1"/>
    <xf numFmtId="0" fontId="2" fillId="0" borderId="12" xfId="1" applyFont="1" applyFill="1" applyBorder="1" applyAlignment="1">
      <alignment horizontal="left" vertical="center"/>
    </xf>
    <xf numFmtId="0" fontId="2" fillId="0" borderId="3" xfId="22" applyFont="1" applyFill="1" applyBorder="1"/>
    <xf numFmtId="0" fontId="2" fillId="0" borderId="3" xfId="23" applyFont="1" applyFill="1" applyBorder="1"/>
    <xf numFmtId="49" fontId="2" fillId="0" borderId="0" xfId="0" applyNumberFormat="1" applyFont="1" applyFill="1" applyBorder="1" applyAlignment="1">
      <alignment horizontal="left" vertical="center" wrapText="1" shrinkToFit="1"/>
    </xf>
    <xf numFmtId="0" fontId="2" fillId="0" borderId="3" xfId="24" applyFont="1" applyFill="1" applyBorder="1"/>
    <xf numFmtId="0" fontId="2" fillId="0" borderId="3" xfId="25" applyFont="1" applyFill="1" applyBorder="1"/>
    <xf numFmtId="0" fontId="2" fillId="0" borderId="3" xfId="26" applyFont="1" applyFill="1" applyBorder="1"/>
    <xf numFmtId="0" fontId="2" fillId="0" borderId="3" xfId="27" applyFont="1" applyFill="1" applyBorder="1"/>
    <xf numFmtId="0" fontId="2" fillId="0" borderId="3" xfId="28" applyFont="1" applyFill="1" applyBorder="1"/>
    <xf numFmtId="0" fontId="2" fillId="0" borderId="3" xfId="29" applyFont="1" applyFill="1" applyBorder="1"/>
    <xf numFmtId="0" fontId="2" fillId="0" borderId="3" xfId="30" applyFont="1" applyFill="1" applyBorder="1"/>
    <xf numFmtId="0" fontId="2" fillId="0" borderId="3" xfId="31" applyFont="1" applyFill="1" applyBorder="1"/>
    <xf numFmtId="0" fontId="2" fillId="0" borderId="3" xfId="32" applyFont="1" applyFill="1" applyBorder="1"/>
    <xf numFmtId="0" fontId="2" fillId="0" borderId="3" xfId="33" applyFont="1" applyFill="1" applyBorder="1"/>
    <xf numFmtId="0" fontId="2" fillId="0" borderId="3" xfId="34" applyFont="1" applyFill="1" applyBorder="1"/>
    <xf numFmtId="0" fontId="2" fillId="0" borderId="3" xfId="35" applyFont="1" applyFill="1" applyBorder="1"/>
    <xf numFmtId="0" fontId="2" fillId="0" borderId="3" xfId="36" applyFont="1" applyFill="1" applyBorder="1"/>
    <xf numFmtId="0" fontId="0" fillId="0" borderId="9" xfId="0" applyFill="1" applyBorder="1" applyAlignment="1">
      <alignment horizontal="center"/>
    </xf>
    <xf numFmtId="0" fontId="2" fillId="0" borderId="3" xfId="37" applyFont="1" applyFill="1" applyBorder="1"/>
    <xf numFmtId="0" fontId="2" fillId="0" borderId="3" xfId="38" applyFont="1" applyFill="1" applyBorder="1"/>
    <xf numFmtId="0" fontId="2" fillId="0" borderId="3" xfId="39" applyFont="1" applyFill="1" applyBorder="1"/>
    <xf numFmtId="0" fontId="28" fillId="0" borderId="4" xfId="0" applyFont="1" applyFill="1" applyBorder="1" applyAlignment="1">
      <alignment horizontal="center"/>
    </xf>
    <xf numFmtId="3" fontId="28" fillId="0" borderId="0" xfId="0" applyNumberFormat="1" applyFont="1" applyFill="1" applyAlignment="1">
      <alignment horizontal="center"/>
    </xf>
    <xf numFmtId="3" fontId="28" fillId="0" borderId="4" xfId="0" applyNumberFormat="1" applyFont="1" applyFill="1" applyBorder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0" fontId="2" fillId="0" borderId="3" xfId="40" applyFont="1" applyFill="1" applyBorder="1" applyAlignment="1">
      <alignment horizontal="left"/>
    </xf>
    <xf numFmtId="0" fontId="2" fillId="0" borderId="5" xfId="39" applyFont="1" applyFill="1" applyBorder="1"/>
    <xf numFmtId="49" fontId="35" fillId="0" borderId="12" xfId="0" applyNumberFormat="1" applyFont="1" applyFill="1" applyBorder="1" applyAlignment="1">
      <alignment horizontal="left" vertical="center"/>
    </xf>
    <xf numFmtId="0" fontId="30" fillId="0" borderId="3" xfId="41" applyFont="1" applyFill="1" applyBorder="1" applyAlignment="1">
      <alignment wrapText="1"/>
    </xf>
    <xf numFmtId="0" fontId="28" fillId="0" borderId="0" xfId="0" applyFont="1" applyFill="1" applyAlignment="1">
      <alignment horizontal="center"/>
    </xf>
    <xf numFmtId="0" fontId="2" fillId="0" borderId="0" xfId="37" applyFont="1" applyFill="1"/>
    <xf numFmtId="3" fontId="27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20" fillId="0" borderId="0" xfId="0" applyFont="1" applyFill="1"/>
    <xf numFmtId="0" fontId="31" fillId="0" borderId="0" xfId="0" applyFont="1" applyFill="1"/>
    <xf numFmtId="0" fontId="29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165" fontId="12" fillId="0" borderId="12" xfId="1" applyNumberFormat="1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/>
    </xf>
    <xf numFmtId="0" fontId="29" fillId="0" borderId="12" xfId="0" applyFont="1" applyBorder="1"/>
    <xf numFmtId="0" fontId="29" fillId="0" borderId="12" xfId="0" applyFont="1" applyBorder="1" applyAlignment="1">
      <alignment horizontal="center"/>
    </xf>
    <xf numFmtId="3" fontId="34" fillId="0" borderId="12" xfId="0" applyNumberFormat="1" applyFont="1" applyBorder="1" applyAlignment="1">
      <alignment horizontal="center"/>
    </xf>
    <xf numFmtId="3" fontId="29" fillId="0" borderId="1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3" fontId="27" fillId="0" borderId="12" xfId="0" applyNumberFormat="1" applyFont="1" applyBorder="1" applyAlignment="1">
      <alignment horizontal="center"/>
    </xf>
    <xf numFmtId="0" fontId="29" fillId="0" borderId="12" xfId="0" applyFont="1" applyBorder="1" applyAlignment="1">
      <alignment wrapText="1"/>
    </xf>
    <xf numFmtId="0" fontId="31" fillId="0" borderId="12" xfId="0" applyFont="1" applyBorder="1" applyAlignment="1">
      <alignment horizontal="center"/>
    </xf>
    <xf numFmtId="3" fontId="31" fillId="0" borderId="12" xfId="0" applyNumberFormat="1" applyFont="1" applyBorder="1" applyAlignment="1">
      <alignment horizontal="center"/>
    </xf>
    <xf numFmtId="0" fontId="29" fillId="0" borderId="0" xfId="0" applyFont="1"/>
    <xf numFmtId="0" fontId="28" fillId="0" borderId="0" xfId="0" applyFont="1"/>
    <xf numFmtId="0" fontId="29" fillId="0" borderId="3" xfId="0" applyFont="1" applyBorder="1" applyAlignment="1">
      <alignment horizontal="center"/>
    </xf>
    <xf numFmtId="3" fontId="2" fillId="0" borderId="15" xfId="0" quotePrefix="1" applyNumberFormat="1" applyFont="1" applyBorder="1"/>
    <xf numFmtId="3" fontId="13" fillId="0" borderId="12" xfId="0" applyNumberFormat="1" applyFont="1" applyBorder="1" applyAlignment="1">
      <alignment horizontal="center"/>
    </xf>
    <xf numFmtId="0" fontId="2" fillId="0" borderId="15" xfId="0" quotePrefix="1" applyFont="1" applyBorder="1"/>
    <xf numFmtId="0" fontId="2" fillId="0" borderId="16" xfId="0" quotePrefix="1" applyFont="1" applyBorder="1"/>
    <xf numFmtId="0" fontId="41" fillId="0" borderId="3" xfId="0" applyFont="1" applyBorder="1" applyAlignment="1">
      <alignment horizontal="center"/>
    </xf>
    <xf numFmtId="0" fontId="41" fillId="0" borderId="3" xfId="0" applyFont="1" applyBorder="1"/>
    <xf numFmtId="0" fontId="28" fillId="0" borderId="3" xfId="0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0" fontId="0" fillId="0" borderId="3" xfId="0" applyBorder="1"/>
    <xf numFmtId="0" fontId="28" fillId="0" borderId="3" xfId="0" applyFont="1" applyBorder="1" applyAlignment="1">
      <alignment wrapText="1"/>
    </xf>
    <xf numFmtId="0" fontId="28" fillId="0" borderId="3" xfId="0" applyFont="1" applyBorder="1"/>
    <xf numFmtId="0" fontId="27" fillId="0" borderId="3" xfId="0" applyFont="1" applyBorder="1" applyAlignment="1">
      <alignment wrapText="1"/>
    </xf>
    <xf numFmtId="3" fontId="28" fillId="0" borderId="3" xfId="0" applyNumberFormat="1" applyFont="1" applyBorder="1"/>
    <xf numFmtId="3" fontId="27" fillId="0" borderId="3" xfId="0" applyNumberFormat="1" applyFont="1" applyBorder="1"/>
    <xf numFmtId="0" fontId="39" fillId="0" borderId="0" xfId="0" applyFont="1"/>
    <xf numFmtId="3" fontId="26" fillId="0" borderId="1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0" fontId="26" fillId="0" borderId="3" xfId="0" applyFont="1" applyBorder="1"/>
    <xf numFmtId="3" fontId="21" fillId="0" borderId="1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2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28" fillId="0" borderId="3" xfId="0" quotePrefix="1" applyNumberFormat="1" applyFont="1" applyBorder="1" applyAlignment="1">
      <alignment horizontal="center" vertical="center"/>
    </xf>
    <xf numFmtId="0" fontId="38" fillId="0" borderId="12" xfId="0" applyFont="1" applyBorder="1"/>
    <xf numFmtId="0" fontId="28" fillId="0" borderId="12" xfId="0" applyFont="1" applyBorder="1" applyAlignment="1">
      <alignment horizontal="center"/>
    </xf>
    <xf numFmtId="3" fontId="28" fillId="0" borderId="12" xfId="0" applyNumberFormat="1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2" fillId="0" borderId="0" xfId="0" applyFont="1"/>
    <xf numFmtId="3" fontId="21" fillId="0" borderId="12" xfId="0" applyNumberFormat="1" applyFont="1" applyBorder="1" applyAlignment="1">
      <alignment horizontal="center"/>
    </xf>
    <xf numFmtId="49" fontId="35" fillId="0" borderId="2" xfId="0" applyNumberFormat="1" applyFont="1" applyFill="1" applyBorder="1" applyAlignment="1">
      <alignment horizontal="left" vertical="center"/>
    </xf>
    <xf numFmtId="3" fontId="0" fillId="0" borderId="0" xfId="0" applyNumberFormat="1" applyFill="1"/>
    <xf numFmtId="3" fontId="27" fillId="0" borderId="12" xfId="0" applyNumberFormat="1" applyFont="1" applyBorder="1" applyAlignment="1">
      <alignment horizontal="center" vertical="center"/>
    </xf>
    <xf numFmtId="49" fontId="43" fillId="0" borderId="17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165" fontId="48" fillId="0" borderId="12" xfId="42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top"/>
    </xf>
    <xf numFmtId="165" fontId="5" fillId="0" borderId="0" xfId="1" applyNumberFormat="1" applyFont="1" applyFill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1" quotePrefix="1" applyFont="1" applyFill="1" applyAlignment="1">
      <alignment horizontal="center"/>
    </xf>
    <xf numFmtId="165" fontId="8" fillId="0" borderId="0" xfId="1" quotePrefix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left"/>
    </xf>
    <xf numFmtId="0" fontId="7" fillId="0" borderId="12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 shrinkToFit="1"/>
    </xf>
    <xf numFmtId="165" fontId="13" fillId="0" borderId="12" xfId="1" applyNumberFormat="1" applyFont="1" applyFill="1" applyBorder="1" applyAlignment="1">
      <alignment horizontal="center" vertical="center"/>
    </xf>
    <xf numFmtId="0" fontId="37" fillId="0" borderId="0" xfId="1" applyFont="1" applyFill="1" applyAlignment="1">
      <alignment horizontal="left" vertical="center"/>
    </xf>
    <xf numFmtId="0" fontId="30" fillId="0" borderId="12" xfId="1" applyFont="1" applyFill="1" applyBorder="1" applyAlignment="1">
      <alignment horizontal="center" vertical="center"/>
    </xf>
    <xf numFmtId="165" fontId="7" fillId="0" borderId="12" xfId="1" applyNumberFormat="1" applyFont="1" applyFill="1" applyBorder="1" applyAlignment="1">
      <alignment horizontal="center" vertical="center"/>
    </xf>
    <xf numFmtId="0" fontId="36" fillId="0" borderId="0" xfId="1" applyFont="1" applyFill="1" applyAlignment="1">
      <alignment horizontal="left" vertical="center"/>
    </xf>
    <xf numFmtId="3" fontId="2" fillId="0" borderId="12" xfId="1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 shrinkToFit="1"/>
    </xf>
    <xf numFmtId="0" fontId="2" fillId="0" borderId="12" xfId="2" applyNumberFormat="1" applyFont="1" applyFill="1" applyBorder="1" applyAlignment="1">
      <alignment horizontal="left" vertical="center"/>
    </xf>
    <xf numFmtId="0" fontId="30" fillId="0" borderId="12" xfId="1" applyFont="1" applyFill="1" applyBorder="1" applyAlignment="1">
      <alignment horizontal="left" vertical="center"/>
    </xf>
    <xf numFmtId="0" fontId="45" fillId="0" borderId="12" xfId="1" applyFont="1" applyFill="1" applyBorder="1" applyAlignment="1">
      <alignment horizontal="center" vertical="center"/>
    </xf>
    <xf numFmtId="0" fontId="46" fillId="0" borderId="12" xfId="1" applyFont="1" applyFill="1" applyBorder="1" applyAlignment="1">
      <alignment horizontal="center" vertical="center"/>
    </xf>
    <xf numFmtId="0" fontId="47" fillId="0" borderId="12" xfId="1" applyFont="1" applyFill="1" applyBorder="1" applyAlignment="1">
      <alignment horizontal="left" vertical="center" wrapText="1"/>
    </xf>
    <xf numFmtId="0" fontId="47" fillId="0" borderId="12" xfId="1" applyFont="1" applyFill="1" applyBorder="1" applyAlignment="1">
      <alignment horizontal="center" vertical="center"/>
    </xf>
    <xf numFmtId="165" fontId="46" fillId="0" borderId="12" xfId="1" applyNumberFormat="1" applyFont="1" applyFill="1" applyBorder="1" applyAlignment="1">
      <alignment horizontal="center" vertical="center"/>
    </xf>
    <xf numFmtId="0" fontId="46" fillId="0" borderId="0" xfId="1" applyFont="1" applyFill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165" fontId="12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/>
    </xf>
    <xf numFmtId="0" fontId="49" fillId="0" borderId="0" xfId="0" applyFont="1" applyFill="1"/>
    <xf numFmtId="165" fontId="20" fillId="0" borderId="0" xfId="0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center"/>
    </xf>
    <xf numFmtId="165" fontId="8" fillId="0" borderId="0" xfId="1" applyNumberFormat="1" applyFont="1" applyFill="1" applyAlignment="1">
      <alignment horizontal="center" vertical="center"/>
    </xf>
    <xf numFmtId="166" fontId="9" fillId="0" borderId="0" xfId="1" applyNumberFormat="1" applyFont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top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left"/>
    </xf>
    <xf numFmtId="0" fontId="7" fillId="0" borderId="1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5" fontId="26" fillId="0" borderId="8" xfId="1" applyNumberFormat="1" applyFont="1" applyFill="1" applyBorder="1" applyAlignment="1">
      <alignment horizontal="center" vertical="center" wrapText="1"/>
    </xf>
    <xf numFmtId="165" fontId="26" fillId="0" borderId="3" xfId="1" applyNumberFormat="1" applyFont="1" applyFill="1" applyBorder="1" applyAlignment="1">
      <alignment horizontal="center" vertical="center" wrapText="1"/>
    </xf>
    <xf numFmtId="165" fontId="26" fillId="0" borderId="4" xfId="1" applyNumberFormat="1" applyFont="1" applyFill="1" applyBorder="1" applyAlignment="1">
      <alignment horizontal="center" vertical="top" wrapText="1"/>
    </xf>
    <xf numFmtId="165" fontId="26" fillId="0" borderId="1" xfId="1" applyNumberFormat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13" xfId="1" applyFont="1" applyFill="1" applyBorder="1" applyAlignment="1">
      <alignment horizontal="center"/>
    </xf>
    <xf numFmtId="0" fontId="25" fillId="0" borderId="1" xfId="1" applyFont="1" applyFill="1" applyBorder="1" applyAlignment="1">
      <alignment horizontal="center"/>
    </xf>
    <xf numFmtId="0" fontId="26" fillId="0" borderId="13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165" fontId="26" fillId="0" borderId="15" xfId="1" applyNumberFormat="1" applyFont="1" applyBorder="1" applyAlignment="1">
      <alignment horizontal="center" wrapText="1"/>
    </xf>
    <xf numFmtId="165" fontId="26" fillId="0" borderId="12" xfId="1" applyNumberFormat="1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0" fillId="0" borderId="13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40" fillId="0" borderId="13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165" fontId="40" fillId="0" borderId="15" xfId="1" applyNumberFormat="1" applyFont="1" applyBorder="1" applyAlignment="1">
      <alignment horizontal="center" vertical="center" wrapText="1"/>
    </xf>
    <xf numFmtId="165" fontId="40" fillId="0" borderId="12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3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/>
    </xf>
    <xf numFmtId="166" fontId="9" fillId="0" borderId="18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165" fontId="21" fillId="2" borderId="14" xfId="1" applyNumberFormat="1" applyFont="1" applyFill="1" applyBorder="1" applyAlignment="1">
      <alignment horizontal="center" vertical="center" wrapText="1"/>
    </xf>
    <xf numFmtId="165" fontId="21" fillId="2" borderId="12" xfId="1" applyNumberFormat="1" applyFont="1" applyFill="1" applyBorder="1" applyAlignment="1">
      <alignment horizontal="center" vertical="center" wrapText="1"/>
    </xf>
    <xf numFmtId="165" fontId="21" fillId="2" borderId="3" xfId="1" applyNumberFormat="1" applyFont="1" applyFill="1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center" vertical="center"/>
    </xf>
    <xf numFmtId="165" fontId="13" fillId="0" borderId="0" xfId="1" applyNumberFormat="1" applyFont="1" applyFill="1" applyAlignment="1">
      <alignment horizontal="center" vertical="center"/>
    </xf>
    <xf numFmtId="165" fontId="13" fillId="0" borderId="12" xfId="0" applyNumberFormat="1" applyFont="1" applyFill="1" applyBorder="1" applyAlignment="1">
      <alignment horizontal="center" vertical="center"/>
    </xf>
  </cellXfs>
  <cellStyles count="43">
    <cellStyle name="Comma [0]" xfId="42" builtinId="6"/>
    <cellStyle name="Comma 12" xfId="8"/>
    <cellStyle name="Comma 2" xfId="2"/>
    <cellStyle name="Normal" xfId="0" builtinId="0"/>
    <cellStyle name="Normal 10" xfId="10"/>
    <cellStyle name="Normal 11" xfId="11"/>
    <cellStyle name="Normal 13" xfId="16"/>
    <cellStyle name="Normal 14" xfId="17"/>
    <cellStyle name="Normal 15" xfId="18"/>
    <cellStyle name="Normal 16" xfId="19"/>
    <cellStyle name="Normal 17" xfId="12"/>
    <cellStyle name="Normal 18" xfId="13"/>
    <cellStyle name="Normal 19" xfId="14"/>
    <cellStyle name="Normal 2" xfId="1"/>
    <cellStyle name="Normal 20" xfId="23"/>
    <cellStyle name="Normal 21" xfId="20"/>
    <cellStyle name="Normal 22" xfId="21"/>
    <cellStyle name="Normal 23" xfId="24"/>
    <cellStyle name="Normal 24" xfId="15"/>
    <cellStyle name="Normal 25" xfId="25"/>
    <cellStyle name="Normal 26" xfId="26"/>
    <cellStyle name="Normal 27" xfId="27"/>
    <cellStyle name="Normal 28" xfId="28"/>
    <cellStyle name="Normal 29" xfId="29"/>
    <cellStyle name="Normal 3" xfId="4"/>
    <cellStyle name="Normal 30" xfId="30"/>
    <cellStyle name="Normal 31" xfId="31"/>
    <cellStyle name="Normal 32" xfId="22"/>
    <cellStyle name="Normal 34" xfId="32"/>
    <cellStyle name="Normal 35" xfId="33"/>
    <cellStyle name="Normal 36" xfId="34"/>
    <cellStyle name="Normal 37" xfId="35"/>
    <cellStyle name="Normal 38" xfId="41"/>
    <cellStyle name="Normal 39" xfId="36"/>
    <cellStyle name="Normal 4" xfId="3"/>
    <cellStyle name="Normal 40" xfId="37"/>
    <cellStyle name="Normal 41" xfId="38"/>
    <cellStyle name="Normal 42" xfId="39"/>
    <cellStyle name="Normal 43" xfId="40"/>
    <cellStyle name="Normal 5" xfId="5"/>
    <cellStyle name="Normal 6" xfId="6"/>
    <cellStyle name="Normal 8" xfId="7"/>
    <cellStyle name="Normal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opLeftCell="A2" zoomScale="71" zoomScaleNormal="71" workbookViewId="0">
      <selection activeCell="R8" sqref="R8"/>
    </sheetView>
  </sheetViews>
  <sheetFormatPr defaultRowHeight="15"/>
  <cols>
    <col min="1" max="1" width="6" style="4" customWidth="1"/>
    <col min="2" max="2" width="38" style="16" customWidth="1"/>
    <col min="3" max="3" width="35.28515625" style="16" customWidth="1"/>
    <col min="4" max="4" width="15.140625" style="16" customWidth="1"/>
    <col min="5" max="5" width="9.7109375" style="16" customWidth="1"/>
    <col min="6" max="6" width="9" style="4" customWidth="1"/>
    <col min="7" max="7" width="16.5703125" style="26" customWidth="1"/>
    <col min="8" max="8" width="12.7109375" style="4" customWidth="1"/>
    <col min="9" max="9" width="11.140625" style="4" customWidth="1"/>
    <col min="10" max="10" width="11.42578125" style="4" customWidth="1"/>
    <col min="11" max="11" width="11.7109375" style="4" customWidth="1"/>
    <col min="12" max="16384" width="9.140625" style="4"/>
  </cols>
  <sheetData>
    <row r="1" spans="1:11" ht="18.75">
      <c r="A1" s="229" t="s">
        <v>1</v>
      </c>
      <c r="B1" s="229"/>
      <c r="C1" s="2"/>
      <c r="D1" s="2"/>
      <c r="E1" s="2"/>
      <c r="F1" s="27"/>
      <c r="G1" s="3"/>
    </row>
    <row r="2" spans="1:11" ht="18.75">
      <c r="A2" s="230" t="s">
        <v>2</v>
      </c>
      <c r="B2" s="230"/>
      <c r="C2" s="5"/>
      <c r="D2" s="5"/>
      <c r="E2" s="5"/>
      <c r="F2" s="28"/>
      <c r="G2" s="6"/>
    </row>
    <row r="3" spans="1:11" ht="15.75">
      <c r="A3" s="231" t="s">
        <v>3</v>
      </c>
      <c r="B3" s="231"/>
      <c r="C3" s="7"/>
      <c r="D3" s="7"/>
      <c r="E3" s="7"/>
      <c r="F3" s="29"/>
      <c r="G3" s="8"/>
    </row>
    <row r="4" spans="1:11" ht="25.5">
      <c r="A4" s="226" t="s">
        <v>4</v>
      </c>
      <c r="B4" s="226"/>
      <c r="C4" s="226"/>
      <c r="D4" s="226"/>
      <c r="E4" s="226"/>
      <c r="F4" s="226"/>
      <c r="G4" s="226"/>
      <c r="H4" s="226"/>
    </row>
    <row r="5" spans="1:11" ht="16.5">
      <c r="A5" s="9"/>
      <c r="B5" s="9"/>
      <c r="C5" s="9"/>
      <c r="D5" s="9"/>
      <c r="E5" s="9"/>
      <c r="F5" s="9"/>
      <c r="G5" s="10"/>
    </row>
    <row r="6" spans="1:11" ht="63" customHeight="1">
      <c r="A6" s="11" t="s">
        <v>0</v>
      </c>
      <c r="B6" s="11" t="s">
        <v>5</v>
      </c>
      <c r="C6" s="11" t="s">
        <v>6</v>
      </c>
      <c r="D6" s="12" t="s">
        <v>7</v>
      </c>
      <c r="E6" s="13" t="s">
        <v>8</v>
      </c>
      <c r="F6" s="11" t="s">
        <v>9</v>
      </c>
      <c r="G6" s="15" t="s">
        <v>12</v>
      </c>
      <c r="H6" s="11" t="s">
        <v>13</v>
      </c>
      <c r="I6" s="14" t="s">
        <v>10</v>
      </c>
      <c r="J6" s="11" t="s">
        <v>11</v>
      </c>
      <c r="K6" s="15" t="s">
        <v>171</v>
      </c>
    </row>
    <row r="7" spans="1:11" s="37" customFormat="1" ht="31.5">
      <c r="A7" s="30">
        <v>1</v>
      </c>
      <c r="B7" s="31" t="s">
        <v>14</v>
      </c>
      <c r="C7" s="32" t="s">
        <v>15</v>
      </c>
      <c r="D7" s="32" t="s">
        <v>16</v>
      </c>
      <c r="E7" s="33" t="s">
        <v>17</v>
      </c>
      <c r="F7" s="30" t="s">
        <v>18</v>
      </c>
      <c r="G7" s="34">
        <f>H7+I7+J7+K7</f>
        <v>2335600</v>
      </c>
      <c r="H7" s="35">
        <v>433000</v>
      </c>
      <c r="I7" s="36">
        <v>699000</v>
      </c>
      <c r="J7" s="36">
        <v>203600</v>
      </c>
      <c r="K7" s="34">
        <v>1000000</v>
      </c>
    </row>
    <row r="8" spans="1:11" s="37" customFormat="1" ht="17.25">
      <c r="A8" s="30">
        <v>2</v>
      </c>
      <c r="B8" s="31" t="s">
        <v>19</v>
      </c>
      <c r="C8" s="32" t="s">
        <v>20</v>
      </c>
      <c r="D8" s="33" t="s">
        <v>21</v>
      </c>
      <c r="E8" s="33" t="s">
        <v>22</v>
      </c>
      <c r="F8" s="30" t="s">
        <v>18</v>
      </c>
      <c r="G8" s="34">
        <f>H8+I8+J8+K8</f>
        <v>3598600</v>
      </c>
      <c r="H8" s="35">
        <v>1696000</v>
      </c>
      <c r="I8" s="36">
        <v>699000</v>
      </c>
      <c r="J8" s="36">
        <v>203600</v>
      </c>
      <c r="K8" s="34">
        <v>1000000</v>
      </c>
    </row>
    <row r="9" spans="1:11" s="37" customFormat="1" ht="31.5">
      <c r="A9" s="30">
        <v>3</v>
      </c>
      <c r="B9" s="38" t="s">
        <v>23</v>
      </c>
      <c r="C9" s="32" t="s">
        <v>24</v>
      </c>
      <c r="D9" s="32" t="s">
        <v>25</v>
      </c>
      <c r="E9" s="33" t="s">
        <v>26</v>
      </c>
      <c r="F9" s="30" t="s">
        <v>18</v>
      </c>
      <c r="G9" s="34">
        <f>H9+I9+J9+K9</f>
        <v>2510600</v>
      </c>
      <c r="H9" s="35">
        <v>408000</v>
      </c>
      <c r="I9" s="36">
        <v>699000</v>
      </c>
      <c r="J9" s="36">
        <v>203600</v>
      </c>
      <c r="K9" s="34">
        <v>1200000</v>
      </c>
    </row>
    <row r="10" spans="1:11" s="37" customFormat="1" ht="31.5">
      <c r="A10" s="30">
        <v>4</v>
      </c>
      <c r="B10" s="38" t="s">
        <v>27</v>
      </c>
      <c r="C10" s="32" t="s">
        <v>28</v>
      </c>
      <c r="D10" s="32" t="s">
        <v>29</v>
      </c>
      <c r="E10" s="33" t="s">
        <v>30</v>
      </c>
      <c r="F10" s="30" t="s">
        <v>18</v>
      </c>
      <c r="G10" s="34">
        <f>H10+I10+J10+K10</f>
        <v>2478600</v>
      </c>
      <c r="H10" s="35">
        <v>576000</v>
      </c>
      <c r="I10" s="36">
        <v>699000</v>
      </c>
      <c r="J10" s="36">
        <v>203600</v>
      </c>
      <c r="K10" s="34">
        <v>1000000</v>
      </c>
    </row>
    <row r="11" spans="1:11" s="37" customFormat="1" ht="47.25">
      <c r="A11" s="30">
        <v>5</v>
      </c>
      <c r="B11" s="38" t="s">
        <v>31</v>
      </c>
      <c r="C11" s="32" t="s">
        <v>32</v>
      </c>
      <c r="D11" s="32" t="s">
        <v>33</v>
      </c>
      <c r="E11" s="33" t="s">
        <v>34</v>
      </c>
      <c r="F11" s="30" t="s">
        <v>18</v>
      </c>
      <c r="G11" s="34">
        <f>H11+I11+J11+K11</f>
        <v>3440600</v>
      </c>
      <c r="H11" s="35">
        <v>1038000</v>
      </c>
      <c r="I11" s="36">
        <v>699000</v>
      </c>
      <c r="J11" s="36">
        <v>203600</v>
      </c>
      <c r="K11" s="34">
        <v>1500000</v>
      </c>
    </row>
    <row r="12" spans="1:11" s="37" customFormat="1" ht="47.25">
      <c r="A12" s="30">
        <v>6</v>
      </c>
      <c r="B12" s="38" t="s">
        <v>35</v>
      </c>
      <c r="C12" s="32" t="s">
        <v>32</v>
      </c>
      <c r="D12" s="32" t="s">
        <v>33</v>
      </c>
      <c r="E12" s="33" t="s">
        <v>34</v>
      </c>
      <c r="F12" s="30" t="s">
        <v>18</v>
      </c>
      <c r="G12" s="34">
        <f>H12+I12+J12+K12</f>
        <v>3240600</v>
      </c>
      <c r="H12" s="35">
        <v>1038000</v>
      </c>
      <c r="I12" s="36">
        <v>699000</v>
      </c>
      <c r="J12" s="36">
        <v>203600</v>
      </c>
      <c r="K12" s="34">
        <v>1300000</v>
      </c>
    </row>
    <row r="13" spans="1:11" s="37" customFormat="1" ht="31.5">
      <c r="A13" s="227">
        <v>7</v>
      </c>
      <c r="B13" s="228" t="s">
        <v>44</v>
      </c>
      <c r="C13" s="32" t="s">
        <v>36</v>
      </c>
      <c r="D13" s="32" t="s">
        <v>37</v>
      </c>
      <c r="E13" s="33" t="s">
        <v>38</v>
      </c>
      <c r="F13" s="30" t="s">
        <v>39</v>
      </c>
      <c r="G13" s="34">
        <f>H13+I13+J13+K13</f>
        <v>5817500</v>
      </c>
      <c r="H13" s="35">
        <v>4241000</v>
      </c>
      <c r="I13" s="36">
        <v>0</v>
      </c>
      <c r="J13" s="36">
        <v>276500</v>
      </c>
      <c r="K13" s="34">
        <v>1300000</v>
      </c>
    </row>
    <row r="14" spans="1:11" s="37" customFormat="1" ht="31.5">
      <c r="A14" s="227"/>
      <c r="B14" s="228"/>
      <c r="C14" s="32" t="s">
        <v>40</v>
      </c>
      <c r="D14" s="32" t="s">
        <v>41</v>
      </c>
      <c r="E14" s="38"/>
      <c r="F14" s="39" t="s">
        <v>42</v>
      </c>
      <c r="G14" s="34">
        <f>H14+I14+J14+K14</f>
        <v>4103700</v>
      </c>
      <c r="H14" s="40">
        <v>2562000</v>
      </c>
      <c r="I14" s="35">
        <v>0</v>
      </c>
      <c r="J14" s="40">
        <v>241700</v>
      </c>
      <c r="K14" s="41">
        <v>1300000</v>
      </c>
    </row>
    <row r="15" spans="1:11" s="37" customFormat="1" ht="31.5">
      <c r="A15" s="227"/>
      <c r="B15" s="228"/>
      <c r="C15" s="32" t="s">
        <v>32</v>
      </c>
      <c r="D15" s="32" t="s">
        <v>33</v>
      </c>
      <c r="E15" s="33" t="s">
        <v>34</v>
      </c>
      <c r="F15" s="30" t="s">
        <v>18</v>
      </c>
      <c r="G15" s="34">
        <f>H15+I15+J15+K15</f>
        <v>3240600</v>
      </c>
      <c r="H15" s="35">
        <v>1038000</v>
      </c>
      <c r="I15" s="36">
        <v>699000</v>
      </c>
      <c r="J15" s="36">
        <v>203600</v>
      </c>
      <c r="K15" s="34">
        <v>1300000</v>
      </c>
    </row>
    <row r="16" spans="1:11" ht="22.5">
      <c r="G16" s="42"/>
    </row>
    <row r="17" spans="1:7" ht="15.75">
      <c r="A17" s="17"/>
      <c r="B17" s="18"/>
      <c r="C17" s="18"/>
      <c r="D17" s="18"/>
      <c r="E17" s="18"/>
      <c r="F17" s="19"/>
      <c r="G17" s="20"/>
    </row>
    <row r="18" spans="1:7" ht="15.75">
      <c r="A18" s="21"/>
      <c r="B18" s="22"/>
      <c r="C18" s="22"/>
      <c r="D18" s="22"/>
      <c r="E18" s="22"/>
      <c r="F18" s="20"/>
      <c r="G18" s="23"/>
    </row>
    <row r="19" spans="1:7" ht="15.75">
      <c r="A19" s="21"/>
      <c r="B19" s="23" t="s">
        <v>43</v>
      </c>
      <c r="C19" s="23"/>
      <c r="D19" s="23"/>
      <c r="E19" s="23"/>
      <c r="F19" s="23"/>
      <c r="G19" s="20"/>
    </row>
    <row r="20" spans="1:7" ht="15.75">
      <c r="A20" s="21"/>
      <c r="B20" s="24"/>
      <c r="C20" s="24"/>
      <c r="D20" s="24"/>
      <c r="E20" s="24"/>
      <c r="F20" s="20"/>
      <c r="G20" s="20"/>
    </row>
    <row r="21" spans="1:7" ht="15.75">
      <c r="A21" s="21"/>
      <c r="B21" s="24"/>
      <c r="C21" s="24"/>
      <c r="D21" s="24"/>
      <c r="E21" s="24"/>
      <c r="F21" s="20"/>
      <c r="G21" s="25"/>
    </row>
    <row r="22" spans="1:7">
      <c r="A22"/>
      <c r="B22"/>
      <c r="C22"/>
      <c r="D22"/>
      <c r="E22"/>
      <c r="F22"/>
      <c r="G22" s="25"/>
    </row>
    <row r="23" spans="1:7">
      <c r="A23"/>
      <c r="B23"/>
      <c r="C23"/>
      <c r="D23"/>
      <c r="E23"/>
      <c r="F23"/>
    </row>
  </sheetData>
  <mergeCells count="6">
    <mergeCell ref="A4:H4"/>
    <mergeCell ref="A13:A15"/>
    <mergeCell ref="B13:B15"/>
    <mergeCell ref="A1:B1"/>
    <mergeCell ref="A2:B2"/>
    <mergeCell ref="A3:B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9"/>
  <sheetViews>
    <sheetView zoomScale="84" zoomScaleNormal="84" workbookViewId="0">
      <pane ySplit="6" topLeftCell="A67" activePane="bottomLeft" state="frozen"/>
      <selection pane="bottomLeft" activeCell="N73" sqref="N73"/>
    </sheetView>
  </sheetViews>
  <sheetFormatPr defaultRowHeight="15"/>
  <cols>
    <col min="1" max="1" width="3.85546875" style="48" customWidth="1"/>
    <col min="2" max="2" width="37.28515625" style="48" customWidth="1"/>
    <col min="3" max="3" width="5.7109375" style="48" customWidth="1"/>
    <col min="4" max="4" width="13.7109375" style="48" customWidth="1"/>
    <col min="5" max="5" width="10.85546875" style="48" customWidth="1"/>
    <col min="6" max="6" width="11.5703125" style="48" customWidth="1"/>
    <col min="7" max="7" width="9.85546875" style="48" customWidth="1"/>
    <col min="8" max="8" width="10.85546875" style="128" customWidth="1"/>
    <col min="9" max="9" width="10.7109375" style="48" customWidth="1"/>
    <col min="10" max="10" width="21.42578125" style="48" customWidth="1"/>
    <col min="11" max="16384" width="9.140625" style="48"/>
  </cols>
  <sheetData>
    <row r="1" spans="1:10" ht="16.5">
      <c r="A1" s="44" t="s">
        <v>45</v>
      </c>
      <c r="B1" s="45"/>
      <c r="C1" s="46"/>
      <c r="D1" s="46"/>
      <c r="E1" s="46"/>
      <c r="F1" s="46"/>
      <c r="G1" s="46"/>
      <c r="H1" s="47"/>
    </row>
    <row r="2" spans="1:10" ht="16.5">
      <c r="A2" s="46"/>
      <c r="B2" s="49"/>
      <c r="C2" s="46"/>
      <c r="D2" s="46"/>
      <c r="E2" s="46"/>
      <c r="F2" s="46"/>
      <c r="G2" s="46"/>
      <c r="H2" s="47"/>
    </row>
    <row r="3" spans="1:10" ht="25.5">
      <c r="A3" s="50"/>
      <c r="B3" s="51" t="s">
        <v>46</v>
      </c>
      <c r="C3" s="46"/>
      <c r="D3" s="46"/>
      <c r="E3" s="46"/>
      <c r="F3" s="46"/>
      <c r="G3" s="46"/>
      <c r="H3" s="47"/>
    </row>
    <row r="4" spans="1:10" ht="15.75">
      <c r="A4" s="46"/>
      <c r="B4" s="46"/>
      <c r="C4" s="46"/>
      <c r="D4" s="46"/>
      <c r="E4" s="46"/>
      <c r="F4" s="46"/>
      <c r="G4" s="46"/>
      <c r="H4" s="47"/>
    </row>
    <row r="5" spans="1:10" ht="56.25" customHeight="1">
      <c r="A5" s="247" t="s">
        <v>47</v>
      </c>
      <c r="B5" s="244" t="s">
        <v>5</v>
      </c>
      <c r="C5" s="246" t="s">
        <v>182</v>
      </c>
      <c r="D5" s="232" t="s">
        <v>141</v>
      </c>
      <c r="E5" s="234" t="s">
        <v>138</v>
      </c>
      <c r="F5" s="236" t="s">
        <v>140</v>
      </c>
      <c r="G5" s="246" t="s">
        <v>48</v>
      </c>
      <c r="H5" s="238" t="s">
        <v>136</v>
      </c>
      <c r="I5" s="242" t="s">
        <v>49</v>
      </c>
      <c r="J5" s="242" t="s">
        <v>50</v>
      </c>
    </row>
    <row r="6" spans="1:10" ht="15.75" customHeight="1">
      <c r="A6" s="248"/>
      <c r="B6" s="245"/>
      <c r="C6" s="241"/>
      <c r="D6" s="233"/>
      <c r="E6" s="235"/>
      <c r="F6" s="237"/>
      <c r="G6" s="241"/>
      <c r="H6" s="239"/>
      <c r="I6" s="243"/>
      <c r="J6" s="243"/>
    </row>
    <row r="7" spans="1:10" ht="27.75" customHeight="1">
      <c r="A7" s="52">
        <v>1</v>
      </c>
      <c r="B7" s="53" t="s">
        <v>51</v>
      </c>
      <c r="C7" s="52">
        <v>1</v>
      </c>
      <c r="D7" s="54" t="s">
        <v>139</v>
      </c>
      <c r="E7" s="57">
        <f>F7+G7+H7</f>
        <v>5847500</v>
      </c>
      <c r="F7" s="56">
        <v>2321000</v>
      </c>
      <c r="G7" s="56">
        <v>276500</v>
      </c>
      <c r="H7" s="57">
        <v>3250000</v>
      </c>
      <c r="I7" s="58">
        <v>3250000</v>
      </c>
      <c r="J7" s="58" t="s">
        <v>52</v>
      </c>
    </row>
    <row r="8" spans="1:10" ht="27.75" customHeight="1">
      <c r="A8" s="52">
        <v>2</v>
      </c>
      <c r="B8" s="53" t="s">
        <v>53</v>
      </c>
      <c r="C8" s="52">
        <v>1</v>
      </c>
      <c r="D8" s="54" t="s">
        <v>139</v>
      </c>
      <c r="E8" s="57">
        <f t="shared" ref="E8:E71" si="0">F8+G8+H8</f>
        <v>6897500</v>
      </c>
      <c r="F8" s="56">
        <v>2321000</v>
      </c>
      <c r="G8" s="56">
        <v>276500</v>
      </c>
      <c r="H8" s="57">
        <v>4300000</v>
      </c>
      <c r="I8" s="55">
        <v>4300000</v>
      </c>
      <c r="J8" s="55" t="s">
        <v>54</v>
      </c>
    </row>
    <row r="9" spans="1:10" ht="27.75" customHeight="1">
      <c r="A9" s="52">
        <v>3</v>
      </c>
      <c r="B9" s="59" t="s">
        <v>55</v>
      </c>
      <c r="C9" s="52">
        <v>2</v>
      </c>
      <c r="D9" s="60" t="s">
        <v>142</v>
      </c>
      <c r="E9" s="57">
        <f t="shared" si="0"/>
        <v>5991700</v>
      </c>
      <c r="F9" s="56">
        <v>2133000</v>
      </c>
      <c r="G9" s="56">
        <v>241700</v>
      </c>
      <c r="H9" s="57">
        <v>3617000</v>
      </c>
      <c r="I9" s="55">
        <v>3617000</v>
      </c>
      <c r="J9" s="55" t="s">
        <v>56</v>
      </c>
    </row>
    <row r="10" spans="1:10" ht="27.75" customHeight="1">
      <c r="A10" s="52">
        <v>4</v>
      </c>
      <c r="B10" s="61" t="s">
        <v>57</v>
      </c>
      <c r="C10" s="52">
        <v>1</v>
      </c>
      <c r="D10" s="54" t="s">
        <v>143</v>
      </c>
      <c r="E10" s="57">
        <f t="shared" si="0"/>
        <v>5455500</v>
      </c>
      <c r="F10" s="56">
        <v>2829000</v>
      </c>
      <c r="G10" s="56">
        <v>276500</v>
      </c>
      <c r="H10" s="57">
        <v>2350000</v>
      </c>
      <c r="I10" s="55">
        <v>2350000</v>
      </c>
      <c r="J10" s="55" t="s">
        <v>58</v>
      </c>
    </row>
    <row r="11" spans="1:10" ht="27.75" customHeight="1">
      <c r="A11" s="52">
        <v>5</v>
      </c>
      <c r="B11" s="61" t="s">
        <v>59</v>
      </c>
      <c r="C11" s="52">
        <v>1</v>
      </c>
      <c r="D11" s="54" t="s">
        <v>143</v>
      </c>
      <c r="E11" s="57">
        <f t="shared" si="0"/>
        <v>6555500</v>
      </c>
      <c r="F11" s="56">
        <v>2829000</v>
      </c>
      <c r="G11" s="56">
        <v>276500</v>
      </c>
      <c r="H11" s="57">
        <v>3450000</v>
      </c>
      <c r="I11" s="55">
        <v>3450000</v>
      </c>
      <c r="J11" s="55" t="s">
        <v>60</v>
      </c>
    </row>
    <row r="12" spans="1:10" ht="27.75" customHeight="1">
      <c r="A12" s="52">
        <v>6</v>
      </c>
      <c r="B12" s="62" t="s">
        <v>61</v>
      </c>
      <c r="C12" s="52">
        <v>1</v>
      </c>
      <c r="D12" s="63"/>
      <c r="E12" s="57">
        <f t="shared" si="0"/>
        <v>5477500</v>
      </c>
      <c r="F12" s="56">
        <v>2851000</v>
      </c>
      <c r="G12" s="56">
        <v>276500</v>
      </c>
      <c r="H12" s="57">
        <v>2350000</v>
      </c>
      <c r="I12" s="64"/>
      <c r="J12" s="64"/>
    </row>
    <row r="13" spans="1:10" ht="27.75" customHeight="1">
      <c r="A13" s="52">
        <v>7</v>
      </c>
      <c r="B13" s="65" t="s">
        <v>62</v>
      </c>
      <c r="C13" s="52">
        <v>1</v>
      </c>
      <c r="D13" s="32" t="s">
        <v>147</v>
      </c>
      <c r="E13" s="57">
        <f t="shared" si="0"/>
        <v>5663500</v>
      </c>
      <c r="F13" s="56">
        <v>2887000</v>
      </c>
      <c r="G13" s="56">
        <v>276500</v>
      </c>
      <c r="H13" s="57">
        <v>2500000</v>
      </c>
      <c r="I13" s="55">
        <v>2500000</v>
      </c>
      <c r="J13" s="55" t="s">
        <v>63</v>
      </c>
    </row>
    <row r="14" spans="1:10" ht="27.75" customHeight="1">
      <c r="A14" s="52">
        <v>8</v>
      </c>
      <c r="B14" s="66" t="s">
        <v>64</v>
      </c>
      <c r="C14" s="67">
        <v>2</v>
      </c>
      <c r="D14" s="68" t="s">
        <v>148</v>
      </c>
      <c r="E14" s="57">
        <f t="shared" si="0"/>
        <v>5495700</v>
      </c>
      <c r="F14" s="56">
        <v>2754000</v>
      </c>
      <c r="G14" s="56">
        <v>241700</v>
      </c>
      <c r="H14" s="57">
        <v>2500000</v>
      </c>
      <c r="I14" s="55">
        <v>2500000</v>
      </c>
      <c r="J14" s="55" t="s">
        <v>63</v>
      </c>
    </row>
    <row r="15" spans="1:10" ht="27.75" customHeight="1">
      <c r="A15" s="52">
        <v>9</v>
      </c>
      <c r="B15" s="69" t="s">
        <v>65</v>
      </c>
      <c r="C15" s="52">
        <v>2</v>
      </c>
      <c r="D15" s="68" t="s">
        <v>144</v>
      </c>
      <c r="E15" s="57">
        <f t="shared" si="0"/>
        <v>6521700</v>
      </c>
      <c r="F15" s="56">
        <v>4180000</v>
      </c>
      <c r="G15" s="56">
        <v>241700</v>
      </c>
      <c r="H15" s="57">
        <v>2100000</v>
      </c>
      <c r="I15" s="55">
        <v>2100000</v>
      </c>
      <c r="J15" s="55" t="s">
        <v>66</v>
      </c>
    </row>
    <row r="16" spans="1:10" ht="27.75" customHeight="1">
      <c r="A16" s="52">
        <v>10</v>
      </c>
      <c r="B16" s="70" t="s">
        <v>67</v>
      </c>
      <c r="C16" s="52">
        <v>2</v>
      </c>
      <c r="D16" s="68" t="s">
        <v>145</v>
      </c>
      <c r="E16" s="57">
        <f t="shared" si="0"/>
        <v>5599700</v>
      </c>
      <c r="F16" s="56">
        <v>3258000</v>
      </c>
      <c r="G16" s="56">
        <v>241700</v>
      </c>
      <c r="H16" s="57">
        <v>2100000</v>
      </c>
      <c r="I16" s="55">
        <v>2100000</v>
      </c>
      <c r="J16" s="55" t="s">
        <v>66</v>
      </c>
    </row>
    <row r="17" spans="1:10" ht="27.75" customHeight="1">
      <c r="A17" s="52">
        <v>11</v>
      </c>
      <c r="B17" s="71" t="s">
        <v>68</v>
      </c>
      <c r="C17" s="52">
        <v>2</v>
      </c>
      <c r="D17" s="68" t="s">
        <v>146</v>
      </c>
      <c r="E17" s="57">
        <f t="shared" si="0"/>
        <v>3547700</v>
      </c>
      <c r="F17" s="56">
        <v>1206000</v>
      </c>
      <c r="G17" s="56">
        <v>241700</v>
      </c>
      <c r="H17" s="57">
        <v>2100000</v>
      </c>
      <c r="I17" s="55">
        <v>2100000</v>
      </c>
      <c r="J17" s="55" t="s">
        <v>66</v>
      </c>
    </row>
    <row r="18" spans="1:10" ht="27.75" customHeight="1">
      <c r="A18" s="52">
        <v>12</v>
      </c>
      <c r="B18" s="72" t="s">
        <v>69</v>
      </c>
      <c r="C18" s="52">
        <v>2</v>
      </c>
      <c r="D18" s="32" t="s">
        <v>150</v>
      </c>
      <c r="E18" s="57">
        <f t="shared" si="0"/>
        <v>4825700</v>
      </c>
      <c r="F18" s="56">
        <v>1784000</v>
      </c>
      <c r="G18" s="56">
        <v>241700</v>
      </c>
      <c r="H18" s="57">
        <v>2800000</v>
      </c>
      <c r="I18" s="55">
        <v>2800000</v>
      </c>
      <c r="J18" s="55" t="s">
        <v>70</v>
      </c>
    </row>
    <row r="19" spans="1:10" ht="27.75" customHeight="1">
      <c r="A19" s="52">
        <v>13</v>
      </c>
      <c r="B19" s="73" t="s">
        <v>71</v>
      </c>
      <c r="C19" s="52">
        <v>2</v>
      </c>
      <c r="D19" s="32" t="s">
        <v>151</v>
      </c>
      <c r="E19" s="57">
        <f t="shared" si="0"/>
        <v>6495700</v>
      </c>
      <c r="F19" s="56">
        <v>2754000</v>
      </c>
      <c r="G19" s="56">
        <v>241700</v>
      </c>
      <c r="H19" s="57">
        <v>3500000</v>
      </c>
      <c r="I19" s="55">
        <v>3500000</v>
      </c>
      <c r="J19" s="55" t="s">
        <v>72</v>
      </c>
    </row>
    <row r="20" spans="1:10" ht="27.75" customHeight="1">
      <c r="A20" s="52">
        <v>14</v>
      </c>
      <c r="B20" s="74" t="s">
        <v>73</v>
      </c>
      <c r="C20" s="52">
        <v>2</v>
      </c>
      <c r="D20" s="32" t="s">
        <v>152</v>
      </c>
      <c r="E20" s="57">
        <f t="shared" si="0"/>
        <v>4960700</v>
      </c>
      <c r="F20" s="56">
        <v>2619000</v>
      </c>
      <c r="G20" s="56">
        <v>241700</v>
      </c>
      <c r="H20" s="57">
        <v>2100000</v>
      </c>
      <c r="I20" s="55">
        <v>2100000</v>
      </c>
      <c r="J20" s="75" t="s">
        <v>66</v>
      </c>
    </row>
    <row r="21" spans="1:10" ht="27.75" customHeight="1">
      <c r="A21" s="52">
        <v>15</v>
      </c>
      <c r="B21" s="76" t="s">
        <v>74</v>
      </c>
      <c r="C21" s="52">
        <v>2</v>
      </c>
      <c r="D21" s="60" t="s">
        <v>156</v>
      </c>
      <c r="E21" s="57">
        <f t="shared" si="0"/>
        <v>5942700</v>
      </c>
      <c r="F21" s="56">
        <v>3601000</v>
      </c>
      <c r="G21" s="56">
        <v>241700</v>
      </c>
      <c r="H21" s="57">
        <v>2100000</v>
      </c>
      <c r="I21" s="77"/>
      <c r="J21" s="64"/>
    </row>
    <row r="22" spans="1:10" ht="27.75" customHeight="1">
      <c r="A22" s="52">
        <v>16</v>
      </c>
      <c r="B22" s="76" t="s">
        <v>75</v>
      </c>
      <c r="C22" s="52">
        <v>2</v>
      </c>
      <c r="D22" s="78" t="s">
        <v>158</v>
      </c>
      <c r="E22" s="57">
        <f t="shared" si="0"/>
        <v>5950700</v>
      </c>
      <c r="F22" s="56">
        <v>3609000</v>
      </c>
      <c r="G22" s="56">
        <v>241700</v>
      </c>
      <c r="H22" s="57">
        <v>2100000</v>
      </c>
      <c r="I22" s="79">
        <v>2100000</v>
      </c>
      <c r="J22" s="55" t="s">
        <v>66</v>
      </c>
    </row>
    <row r="23" spans="1:10" ht="27.75" customHeight="1">
      <c r="A23" s="52">
        <v>17</v>
      </c>
      <c r="B23" s="76" t="s">
        <v>76</v>
      </c>
      <c r="C23" s="52">
        <v>2</v>
      </c>
      <c r="D23" s="78" t="s">
        <v>157</v>
      </c>
      <c r="E23" s="57">
        <f t="shared" si="0"/>
        <v>5911700</v>
      </c>
      <c r="F23" s="56">
        <v>3570000</v>
      </c>
      <c r="G23" s="56">
        <v>241700</v>
      </c>
      <c r="H23" s="57">
        <v>2100000</v>
      </c>
      <c r="I23" s="79">
        <v>2100000</v>
      </c>
      <c r="J23" s="55" t="s">
        <v>66</v>
      </c>
    </row>
    <row r="24" spans="1:10" ht="27.75" customHeight="1">
      <c r="A24" s="52">
        <v>18</v>
      </c>
      <c r="B24" s="76" t="s">
        <v>77</v>
      </c>
      <c r="C24" s="52">
        <v>2</v>
      </c>
      <c r="D24" s="78" t="s">
        <v>152</v>
      </c>
      <c r="E24" s="57">
        <f t="shared" si="0"/>
        <v>4306700</v>
      </c>
      <c r="F24" s="56">
        <v>1965000</v>
      </c>
      <c r="G24" s="56">
        <v>241700</v>
      </c>
      <c r="H24" s="57">
        <v>2100000</v>
      </c>
      <c r="I24" s="77"/>
      <c r="J24" s="64"/>
    </row>
    <row r="25" spans="1:10" ht="27.75" customHeight="1">
      <c r="A25" s="52">
        <v>19</v>
      </c>
      <c r="B25" s="76" t="s">
        <v>78</v>
      </c>
      <c r="C25" s="52">
        <v>2</v>
      </c>
      <c r="D25" s="32" t="s">
        <v>159</v>
      </c>
      <c r="E25" s="57">
        <f t="shared" si="0"/>
        <v>5491700</v>
      </c>
      <c r="F25" s="56">
        <v>3040000</v>
      </c>
      <c r="G25" s="56">
        <v>241700</v>
      </c>
      <c r="H25" s="80">
        <v>2210000</v>
      </c>
      <c r="I25" s="81">
        <v>2210000</v>
      </c>
      <c r="J25" s="55" t="s">
        <v>79</v>
      </c>
    </row>
    <row r="26" spans="1:10" ht="27.75" customHeight="1">
      <c r="A26" s="52">
        <v>20</v>
      </c>
      <c r="B26" s="76" t="s">
        <v>80</v>
      </c>
      <c r="C26" s="52">
        <v>2</v>
      </c>
      <c r="D26" s="32" t="s">
        <v>159</v>
      </c>
      <c r="E26" s="57">
        <f t="shared" si="0"/>
        <v>6491700</v>
      </c>
      <c r="F26" s="56">
        <v>3040000</v>
      </c>
      <c r="G26" s="56">
        <v>241700</v>
      </c>
      <c r="H26" s="57">
        <v>3210000</v>
      </c>
      <c r="I26" s="55">
        <v>3210000</v>
      </c>
      <c r="J26" s="55" t="s">
        <v>81</v>
      </c>
    </row>
    <row r="27" spans="1:10" ht="27.75" customHeight="1">
      <c r="A27" s="52">
        <v>21</v>
      </c>
      <c r="B27" s="82" t="s">
        <v>82</v>
      </c>
      <c r="C27" s="52">
        <v>3</v>
      </c>
      <c r="D27" s="83" t="s">
        <v>149</v>
      </c>
      <c r="E27" s="57">
        <f t="shared" si="0"/>
        <v>5974500</v>
      </c>
      <c r="F27" s="56">
        <v>3258000</v>
      </c>
      <c r="G27" s="56">
        <v>216500</v>
      </c>
      <c r="H27" s="57">
        <v>2500000</v>
      </c>
      <c r="I27" s="79">
        <v>2500000</v>
      </c>
      <c r="J27" s="55" t="s">
        <v>63</v>
      </c>
    </row>
    <row r="28" spans="1:10" ht="27.75" customHeight="1">
      <c r="A28" s="52">
        <v>22</v>
      </c>
      <c r="B28" s="84" t="s">
        <v>83</v>
      </c>
      <c r="C28" s="52">
        <v>3</v>
      </c>
      <c r="D28" s="83" t="s">
        <v>149</v>
      </c>
      <c r="E28" s="57">
        <f t="shared" si="0"/>
        <v>6974500</v>
      </c>
      <c r="F28" s="56">
        <v>3258000</v>
      </c>
      <c r="G28" s="56">
        <v>216500</v>
      </c>
      <c r="H28" s="57">
        <v>3500000</v>
      </c>
      <c r="I28" s="79">
        <v>3500000</v>
      </c>
      <c r="J28" s="55" t="s">
        <v>84</v>
      </c>
    </row>
    <row r="29" spans="1:10" ht="27.75" customHeight="1">
      <c r="A29" s="52">
        <v>23</v>
      </c>
      <c r="B29" s="85" t="s">
        <v>85</v>
      </c>
      <c r="C29" s="64">
        <v>3</v>
      </c>
      <c r="D29" s="83" t="s">
        <v>149</v>
      </c>
      <c r="E29" s="57">
        <f t="shared" si="0"/>
        <v>5974500</v>
      </c>
      <c r="F29" s="56">
        <v>3258000</v>
      </c>
      <c r="G29" s="56">
        <v>216500</v>
      </c>
      <c r="H29" s="57">
        <v>2500000</v>
      </c>
      <c r="I29" s="79">
        <v>2500000</v>
      </c>
      <c r="J29" s="55" t="s">
        <v>86</v>
      </c>
    </row>
    <row r="30" spans="1:10" ht="27.75" customHeight="1">
      <c r="A30" s="52">
        <v>24</v>
      </c>
      <c r="B30" s="86" t="s">
        <v>87</v>
      </c>
      <c r="C30" s="64">
        <v>3</v>
      </c>
      <c r="D30" s="83" t="s">
        <v>149</v>
      </c>
      <c r="E30" s="57">
        <f t="shared" si="0"/>
        <v>6974500</v>
      </c>
      <c r="F30" s="56">
        <v>3258000</v>
      </c>
      <c r="G30" s="56">
        <v>216500</v>
      </c>
      <c r="H30" s="57">
        <v>3500000</v>
      </c>
      <c r="I30" s="79">
        <v>3500000</v>
      </c>
      <c r="J30" s="55" t="s">
        <v>84</v>
      </c>
    </row>
    <row r="31" spans="1:10" ht="27.75" customHeight="1">
      <c r="A31" s="52">
        <v>25</v>
      </c>
      <c r="B31" s="76" t="s">
        <v>88</v>
      </c>
      <c r="C31" s="52">
        <v>3</v>
      </c>
      <c r="D31" s="63"/>
      <c r="E31" s="57">
        <f t="shared" si="0"/>
        <v>4500500</v>
      </c>
      <c r="F31" s="56">
        <v>1784000</v>
      </c>
      <c r="G31" s="56">
        <v>216500</v>
      </c>
      <c r="H31" s="87">
        <v>2500000</v>
      </c>
      <c r="I31" s="88"/>
      <c r="J31" s="89"/>
    </row>
    <row r="32" spans="1:10" ht="27.75" customHeight="1">
      <c r="A32" s="52">
        <v>26</v>
      </c>
      <c r="B32" s="76" t="s">
        <v>89</v>
      </c>
      <c r="C32" s="52">
        <v>3</v>
      </c>
      <c r="D32" s="78"/>
      <c r="E32" s="57">
        <f t="shared" si="0"/>
        <v>4500500</v>
      </c>
      <c r="F32" s="56">
        <v>1784000</v>
      </c>
      <c r="G32" s="56">
        <v>216500</v>
      </c>
      <c r="H32" s="87">
        <v>2500000</v>
      </c>
      <c r="I32" s="88"/>
      <c r="J32" s="89"/>
    </row>
    <row r="33" spans="1:10" ht="27.75" customHeight="1">
      <c r="A33" s="52">
        <v>27</v>
      </c>
      <c r="B33" s="90" t="s">
        <v>90</v>
      </c>
      <c r="C33" s="52">
        <v>3</v>
      </c>
      <c r="D33" s="91" t="s">
        <v>154</v>
      </c>
      <c r="E33" s="57">
        <f t="shared" si="0"/>
        <v>4258500</v>
      </c>
      <c r="F33" s="56">
        <v>1242000</v>
      </c>
      <c r="G33" s="56">
        <v>216500</v>
      </c>
      <c r="H33" s="87">
        <v>2800000</v>
      </c>
      <c r="I33" s="55">
        <v>2800000</v>
      </c>
      <c r="J33" s="55" t="s">
        <v>91</v>
      </c>
    </row>
    <row r="34" spans="1:10" ht="27.75" customHeight="1">
      <c r="A34" s="52">
        <v>28</v>
      </c>
      <c r="B34" s="92" t="s">
        <v>92</v>
      </c>
      <c r="C34" s="52">
        <v>3</v>
      </c>
      <c r="D34" s="91" t="s">
        <v>154</v>
      </c>
      <c r="E34" s="57">
        <f t="shared" si="0"/>
        <v>4958500</v>
      </c>
      <c r="F34" s="56">
        <v>1242000</v>
      </c>
      <c r="G34" s="56">
        <v>216500</v>
      </c>
      <c r="H34" s="87">
        <v>3500000</v>
      </c>
      <c r="I34" s="55">
        <v>3500000</v>
      </c>
      <c r="J34" s="55" t="s">
        <v>72</v>
      </c>
    </row>
    <row r="35" spans="1:10" ht="27.75" customHeight="1">
      <c r="A35" s="52">
        <v>29</v>
      </c>
      <c r="B35" s="93" t="s">
        <v>93</v>
      </c>
      <c r="C35" s="67">
        <v>3</v>
      </c>
      <c r="D35" s="94"/>
      <c r="E35" s="57">
        <f t="shared" si="0"/>
        <v>5787500</v>
      </c>
      <c r="F35" s="56">
        <v>2321000</v>
      </c>
      <c r="G35" s="56">
        <v>216500</v>
      </c>
      <c r="H35" s="87">
        <v>3250000</v>
      </c>
      <c r="I35" s="55">
        <v>3250000</v>
      </c>
      <c r="J35" s="55"/>
    </row>
    <row r="36" spans="1:10" ht="27.75" customHeight="1">
      <c r="A36" s="52">
        <v>30</v>
      </c>
      <c r="B36" s="95" t="s">
        <v>94</v>
      </c>
      <c r="C36" s="52">
        <v>3</v>
      </c>
      <c r="D36" s="78" t="s">
        <v>155</v>
      </c>
      <c r="E36" s="57">
        <f t="shared" si="0"/>
        <v>4953500</v>
      </c>
      <c r="F36" s="56">
        <v>2887000</v>
      </c>
      <c r="G36" s="56">
        <v>216500</v>
      </c>
      <c r="H36" s="87">
        <v>1850000</v>
      </c>
      <c r="I36" s="55">
        <v>1850000</v>
      </c>
      <c r="J36" s="55" t="s">
        <v>95</v>
      </c>
    </row>
    <row r="37" spans="1:10" ht="27.75" customHeight="1">
      <c r="A37" s="52">
        <v>31</v>
      </c>
      <c r="B37" s="95" t="s">
        <v>96</v>
      </c>
      <c r="C37" s="52">
        <v>3</v>
      </c>
      <c r="D37" s="78" t="s">
        <v>155</v>
      </c>
      <c r="E37" s="57">
        <f t="shared" si="0"/>
        <v>5803500</v>
      </c>
      <c r="F37" s="56">
        <v>2887000</v>
      </c>
      <c r="G37" s="56">
        <v>216500</v>
      </c>
      <c r="H37" s="87">
        <v>2700000</v>
      </c>
      <c r="I37" s="55">
        <v>2700000</v>
      </c>
      <c r="J37" s="55" t="s">
        <v>97</v>
      </c>
    </row>
    <row r="38" spans="1:10" ht="27.75" customHeight="1">
      <c r="A38" s="52">
        <v>32</v>
      </c>
      <c r="B38" s="96" t="s">
        <v>98</v>
      </c>
      <c r="C38" s="52">
        <v>3</v>
      </c>
      <c r="D38" s="54" t="s">
        <v>153</v>
      </c>
      <c r="E38" s="57">
        <f t="shared" si="0"/>
        <v>4598500</v>
      </c>
      <c r="F38" s="56">
        <v>2532000</v>
      </c>
      <c r="G38" s="56">
        <v>216500</v>
      </c>
      <c r="H38" s="87">
        <v>1850000</v>
      </c>
      <c r="I38" s="55">
        <v>1850000</v>
      </c>
      <c r="J38" s="55" t="s">
        <v>95</v>
      </c>
    </row>
    <row r="39" spans="1:10" ht="27.75" customHeight="1">
      <c r="A39" s="52">
        <v>33</v>
      </c>
      <c r="B39" s="96" t="s">
        <v>161</v>
      </c>
      <c r="C39" s="52">
        <v>3</v>
      </c>
      <c r="D39" s="91" t="s">
        <v>160</v>
      </c>
      <c r="E39" s="57">
        <f t="shared" si="0"/>
        <v>7566500</v>
      </c>
      <c r="F39" s="56">
        <v>4585000</v>
      </c>
      <c r="G39" s="56">
        <v>216500</v>
      </c>
      <c r="H39" s="87">
        <v>2765000</v>
      </c>
      <c r="I39" s="55"/>
      <c r="J39" s="55"/>
    </row>
    <row r="40" spans="1:10" ht="27.75" customHeight="1">
      <c r="A40" s="52">
        <v>34</v>
      </c>
      <c r="B40" s="96" t="s">
        <v>162</v>
      </c>
      <c r="C40" s="52">
        <v>3</v>
      </c>
      <c r="D40" s="97"/>
      <c r="E40" s="57">
        <f t="shared" si="0"/>
        <v>3558500</v>
      </c>
      <c r="F40" s="56">
        <v>1242000</v>
      </c>
      <c r="G40" s="56">
        <v>216500</v>
      </c>
      <c r="H40" s="87">
        <v>2100000</v>
      </c>
      <c r="I40" s="55"/>
      <c r="J40" s="55"/>
    </row>
    <row r="41" spans="1:10" ht="27.75" customHeight="1">
      <c r="A41" s="52">
        <v>35</v>
      </c>
      <c r="B41" s="98" t="s">
        <v>99</v>
      </c>
      <c r="C41" s="52">
        <v>3</v>
      </c>
      <c r="D41" s="78"/>
      <c r="E41" s="57">
        <f t="shared" si="0"/>
        <v>3558500</v>
      </c>
      <c r="F41" s="56">
        <v>1242000</v>
      </c>
      <c r="G41" s="56">
        <v>216500</v>
      </c>
      <c r="H41" s="87">
        <v>2100000</v>
      </c>
      <c r="I41" s="64"/>
      <c r="J41" s="64"/>
    </row>
    <row r="42" spans="1:10" ht="27.75" customHeight="1">
      <c r="A42" s="52">
        <v>35</v>
      </c>
      <c r="B42" s="99" t="s">
        <v>100</v>
      </c>
      <c r="C42" s="52">
        <v>3</v>
      </c>
      <c r="D42" s="78"/>
      <c r="E42" s="57">
        <f t="shared" si="0"/>
        <v>3558500</v>
      </c>
      <c r="F42" s="56">
        <v>1242000</v>
      </c>
      <c r="G42" s="56">
        <v>216500</v>
      </c>
      <c r="H42" s="87">
        <v>2100000</v>
      </c>
      <c r="I42" s="64"/>
      <c r="J42" s="64"/>
    </row>
    <row r="43" spans="1:10" ht="27.75" customHeight="1">
      <c r="A43" s="52">
        <v>36</v>
      </c>
      <c r="B43" s="100" t="s">
        <v>101</v>
      </c>
      <c r="C43" s="52">
        <v>3</v>
      </c>
      <c r="D43" s="32" t="s">
        <v>163</v>
      </c>
      <c r="E43" s="57">
        <f t="shared" si="0"/>
        <v>3272500</v>
      </c>
      <c r="F43" s="56">
        <v>1206000</v>
      </c>
      <c r="G43" s="56">
        <v>216500</v>
      </c>
      <c r="H43" s="87">
        <v>1850000</v>
      </c>
      <c r="I43" s="55">
        <v>1850000</v>
      </c>
      <c r="J43" s="55" t="s">
        <v>95</v>
      </c>
    </row>
    <row r="44" spans="1:10" ht="27.75" customHeight="1">
      <c r="A44" s="52">
        <v>37</v>
      </c>
      <c r="B44" s="101" t="s">
        <v>102</v>
      </c>
      <c r="C44" s="52">
        <v>3</v>
      </c>
      <c r="D44" s="68" t="s">
        <v>164</v>
      </c>
      <c r="E44" s="57">
        <f t="shared" si="0"/>
        <v>3308500</v>
      </c>
      <c r="F44" s="56">
        <v>1242000</v>
      </c>
      <c r="G44" s="56">
        <v>216500</v>
      </c>
      <c r="H44" s="87">
        <v>1850000</v>
      </c>
      <c r="I44" s="55">
        <v>1850000</v>
      </c>
      <c r="J44" s="55" t="s">
        <v>95</v>
      </c>
    </row>
    <row r="45" spans="1:10" ht="27.75" customHeight="1">
      <c r="A45" s="52">
        <v>38</v>
      </c>
      <c r="B45" s="102" t="s">
        <v>103</v>
      </c>
      <c r="C45" s="52">
        <v>3</v>
      </c>
      <c r="D45" s="78"/>
      <c r="E45" s="57">
        <f t="shared" si="0"/>
        <v>3308500</v>
      </c>
      <c r="F45" s="56">
        <v>1242000</v>
      </c>
      <c r="G45" s="56">
        <v>216500</v>
      </c>
      <c r="H45" s="87">
        <v>1850000</v>
      </c>
      <c r="I45" s="64"/>
      <c r="J45" s="64"/>
    </row>
    <row r="46" spans="1:10" ht="27.75" customHeight="1">
      <c r="A46" s="52">
        <v>39</v>
      </c>
      <c r="B46" s="103" t="s">
        <v>104</v>
      </c>
      <c r="C46" s="52">
        <v>3</v>
      </c>
      <c r="D46" s="63"/>
      <c r="E46" s="57">
        <f t="shared" si="0"/>
        <v>3308500</v>
      </c>
      <c r="F46" s="56">
        <v>1242000</v>
      </c>
      <c r="G46" s="56">
        <v>216500</v>
      </c>
      <c r="H46" s="87">
        <v>1850000</v>
      </c>
      <c r="I46" s="64"/>
      <c r="J46" s="64"/>
    </row>
    <row r="47" spans="1:10" ht="27.75" customHeight="1">
      <c r="A47" s="52">
        <v>40</v>
      </c>
      <c r="B47" s="104" t="s">
        <v>105</v>
      </c>
      <c r="C47" s="52">
        <v>3</v>
      </c>
      <c r="D47" s="32" t="s">
        <v>165</v>
      </c>
      <c r="E47" s="57">
        <f t="shared" si="0"/>
        <v>3650500</v>
      </c>
      <c r="F47" s="56">
        <v>1334000</v>
      </c>
      <c r="G47" s="56">
        <v>216500</v>
      </c>
      <c r="H47" s="87">
        <v>2100000</v>
      </c>
      <c r="I47" s="55">
        <v>2100000</v>
      </c>
      <c r="J47" s="55" t="s">
        <v>66</v>
      </c>
    </row>
    <row r="48" spans="1:10" ht="27.75" customHeight="1">
      <c r="A48" s="52">
        <v>41</v>
      </c>
      <c r="B48" s="105" t="s">
        <v>106</v>
      </c>
      <c r="C48" s="52">
        <v>3</v>
      </c>
      <c r="D48" s="32" t="s">
        <v>165</v>
      </c>
      <c r="E48" s="57">
        <f t="shared" si="0"/>
        <v>3666500</v>
      </c>
      <c r="F48" s="56">
        <v>1334000</v>
      </c>
      <c r="G48" s="56">
        <v>216500</v>
      </c>
      <c r="H48" s="87">
        <v>2116000</v>
      </c>
      <c r="I48" s="55">
        <v>2116000</v>
      </c>
      <c r="J48" s="55" t="s">
        <v>107</v>
      </c>
    </row>
    <row r="49" spans="1:10" ht="27.75" customHeight="1">
      <c r="A49" s="52">
        <v>42</v>
      </c>
      <c r="B49" s="106" t="s">
        <v>108</v>
      </c>
      <c r="C49" s="52">
        <v>3</v>
      </c>
      <c r="D49" s="32" t="s">
        <v>166</v>
      </c>
      <c r="E49" s="57">
        <f t="shared" si="0"/>
        <v>4991500</v>
      </c>
      <c r="F49" s="56">
        <v>2925000</v>
      </c>
      <c r="G49" s="56">
        <v>216500</v>
      </c>
      <c r="H49" s="87">
        <v>1850000</v>
      </c>
      <c r="I49" s="55">
        <v>1850000</v>
      </c>
      <c r="J49" s="55" t="s">
        <v>95</v>
      </c>
    </row>
    <row r="50" spans="1:10" ht="27.75" customHeight="1">
      <c r="A50" s="52">
        <v>43</v>
      </c>
      <c r="B50" s="107" t="s">
        <v>109</v>
      </c>
      <c r="C50" s="52">
        <v>3</v>
      </c>
      <c r="D50" s="32" t="s">
        <v>166</v>
      </c>
      <c r="E50" s="57">
        <f t="shared" si="0"/>
        <v>5841500</v>
      </c>
      <c r="F50" s="56">
        <v>2925000</v>
      </c>
      <c r="G50" s="56">
        <v>216500</v>
      </c>
      <c r="H50" s="87">
        <v>2700000</v>
      </c>
      <c r="I50" s="55">
        <v>2700000</v>
      </c>
      <c r="J50" s="55" t="s">
        <v>97</v>
      </c>
    </row>
    <row r="51" spans="1:10" ht="27.75" customHeight="1">
      <c r="A51" s="52">
        <v>44</v>
      </c>
      <c r="B51" s="107" t="s">
        <v>110</v>
      </c>
      <c r="C51" s="52">
        <v>3</v>
      </c>
      <c r="D51" s="78"/>
      <c r="E51" s="57">
        <f t="shared" si="0"/>
        <v>3308500</v>
      </c>
      <c r="F51" s="56">
        <v>1242000</v>
      </c>
      <c r="G51" s="56">
        <v>216500</v>
      </c>
      <c r="H51" s="87">
        <v>1850000</v>
      </c>
      <c r="I51" s="64"/>
      <c r="J51" s="64"/>
    </row>
    <row r="52" spans="1:10" ht="27.75" customHeight="1">
      <c r="A52" s="52">
        <v>45</v>
      </c>
      <c r="B52" s="107" t="s">
        <v>111</v>
      </c>
      <c r="C52" s="52">
        <v>3</v>
      </c>
      <c r="D52" s="63"/>
      <c r="E52" s="57">
        <f t="shared" si="0"/>
        <v>3308500</v>
      </c>
      <c r="F52" s="56">
        <v>1242000</v>
      </c>
      <c r="G52" s="56">
        <v>216500</v>
      </c>
      <c r="H52" s="87">
        <v>1850000</v>
      </c>
      <c r="I52" s="64"/>
      <c r="J52" s="64"/>
    </row>
    <row r="53" spans="1:10" ht="27.75" customHeight="1">
      <c r="A53" s="52">
        <v>46</v>
      </c>
      <c r="B53" s="107" t="s">
        <v>112</v>
      </c>
      <c r="C53" s="52">
        <v>3</v>
      </c>
      <c r="D53" s="63"/>
      <c r="E53" s="57">
        <f t="shared" si="0"/>
        <v>3308500</v>
      </c>
      <c r="F53" s="56">
        <v>1242000</v>
      </c>
      <c r="G53" s="56">
        <v>216500</v>
      </c>
      <c r="H53" s="87">
        <v>1850000</v>
      </c>
      <c r="I53" s="64"/>
      <c r="J53" s="64"/>
    </row>
    <row r="54" spans="1:10" ht="27.75" customHeight="1">
      <c r="A54" s="52">
        <v>47</v>
      </c>
      <c r="B54" s="107" t="s">
        <v>113</v>
      </c>
      <c r="C54" s="52">
        <v>3</v>
      </c>
      <c r="D54" s="63"/>
      <c r="E54" s="57">
        <f t="shared" si="0"/>
        <v>3316500</v>
      </c>
      <c r="F54" s="56">
        <v>1242000</v>
      </c>
      <c r="G54" s="56">
        <v>216500</v>
      </c>
      <c r="H54" s="87">
        <v>1858000</v>
      </c>
      <c r="I54" s="64"/>
      <c r="J54" s="64"/>
    </row>
    <row r="55" spans="1:10" ht="27.75" customHeight="1">
      <c r="A55" s="52">
        <v>48</v>
      </c>
      <c r="B55" s="108" t="s">
        <v>114</v>
      </c>
      <c r="C55" s="52">
        <v>3</v>
      </c>
      <c r="D55" s="94"/>
      <c r="E55" s="57">
        <f t="shared" si="0"/>
        <v>3308500</v>
      </c>
      <c r="F55" s="56">
        <v>1242000</v>
      </c>
      <c r="G55" s="56">
        <v>216500</v>
      </c>
      <c r="H55" s="87">
        <v>1850000</v>
      </c>
      <c r="I55" s="64"/>
      <c r="J55" s="64"/>
    </row>
    <row r="56" spans="1:10" ht="27.75" customHeight="1">
      <c r="A56" s="52">
        <v>49</v>
      </c>
      <c r="B56" s="109" t="s">
        <v>115</v>
      </c>
      <c r="C56" s="52">
        <v>3</v>
      </c>
      <c r="D56" s="63"/>
      <c r="E56" s="57">
        <f t="shared" si="0"/>
        <v>3308500</v>
      </c>
      <c r="F56" s="56">
        <v>1242000</v>
      </c>
      <c r="G56" s="56">
        <v>216500</v>
      </c>
      <c r="H56" s="87">
        <v>1850000</v>
      </c>
      <c r="I56" s="64"/>
      <c r="J56" s="64"/>
    </row>
    <row r="57" spans="1:10" ht="27.75" customHeight="1">
      <c r="A57" s="52">
        <v>50</v>
      </c>
      <c r="B57" s="110" t="s">
        <v>116</v>
      </c>
      <c r="C57" s="52">
        <v>3</v>
      </c>
      <c r="D57" s="78"/>
      <c r="E57" s="57">
        <f t="shared" si="0"/>
        <v>3308500</v>
      </c>
      <c r="F57" s="56">
        <v>1242000</v>
      </c>
      <c r="G57" s="56">
        <v>216500</v>
      </c>
      <c r="H57" s="87">
        <v>1850000</v>
      </c>
      <c r="I57" s="64"/>
      <c r="J57" s="64"/>
    </row>
    <row r="58" spans="1:10" ht="27.75" customHeight="1">
      <c r="A58" s="52">
        <v>51</v>
      </c>
      <c r="B58" s="110" t="s">
        <v>117</v>
      </c>
      <c r="C58" s="52">
        <v>3</v>
      </c>
      <c r="D58" s="78"/>
      <c r="E58" s="57">
        <f t="shared" si="0"/>
        <v>2270500</v>
      </c>
      <c r="F58" s="56">
        <v>994000</v>
      </c>
      <c r="G58" s="56">
        <v>216500</v>
      </c>
      <c r="H58" s="87">
        <v>1060000</v>
      </c>
      <c r="I58" s="111"/>
      <c r="J58" s="64"/>
    </row>
    <row r="59" spans="1:10" ht="27.75" customHeight="1">
      <c r="A59" s="52">
        <v>52</v>
      </c>
      <c r="B59" s="110" t="s">
        <v>118</v>
      </c>
      <c r="C59" s="52">
        <v>3</v>
      </c>
      <c r="D59" s="78"/>
      <c r="E59" s="57">
        <f t="shared" si="0"/>
        <v>1400000</v>
      </c>
      <c r="F59" s="56">
        <v>295000</v>
      </c>
      <c r="G59" s="56">
        <v>250000</v>
      </c>
      <c r="H59" s="87">
        <v>855000</v>
      </c>
      <c r="I59" s="111"/>
      <c r="J59" s="64"/>
    </row>
    <row r="60" spans="1:10" ht="27.75" customHeight="1">
      <c r="A60" s="52">
        <v>53</v>
      </c>
      <c r="B60" s="112" t="s">
        <v>119</v>
      </c>
      <c r="C60" s="52" t="s">
        <v>120</v>
      </c>
      <c r="D60" s="32" t="s">
        <v>167</v>
      </c>
      <c r="E60" s="57">
        <f t="shared" si="0"/>
        <v>2551500</v>
      </c>
      <c r="F60" s="56">
        <v>729000</v>
      </c>
      <c r="G60" s="56">
        <v>216500</v>
      </c>
      <c r="H60" s="87">
        <v>1606000</v>
      </c>
      <c r="I60" s="79">
        <v>1606000</v>
      </c>
      <c r="J60" s="55" t="s">
        <v>121</v>
      </c>
    </row>
    <row r="61" spans="1:10" ht="27.75" customHeight="1">
      <c r="A61" s="52">
        <v>54</v>
      </c>
      <c r="B61" s="113" t="s">
        <v>122</v>
      </c>
      <c r="C61" s="52">
        <v>3</v>
      </c>
      <c r="D61" s="63"/>
      <c r="E61" s="57">
        <f t="shared" si="0"/>
        <v>3058500</v>
      </c>
      <c r="F61" s="56">
        <v>1242000</v>
      </c>
      <c r="G61" s="56">
        <v>216500</v>
      </c>
      <c r="H61" s="87">
        <v>1600000</v>
      </c>
      <c r="I61" s="64"/>
      <c r="J61" s="64"/>
    </row>
    <row r="62" spans="1:10" ht="27.75" customHeight="1">
      <c r="A62" s="52">
        <v>55</v>
      </c>
      <c r="B62" s="114" t="s">
        <v>123</v>
      </c>
      <c r="C62" s="115">
        <v>3</v>
      </c>
      <c r="D62" s="91" t="s">
        <v>168</v>
      </c>
      <c r="E62" s="57">
        <f t="shared" si="0"/>
        <v>3966500</v>
      </c>
      <c r="F62" s="116">
        <v>1328000</v>
      </c>
      <c r="G62" s="117">
        <v>216500</v>
      </c>
      <c r="H62" s="118">
        <v>2422000</v>
      </c>
      <c r="I62" s="119"/>
      <c r="J62" s="55"/>
    </row>
    <row r="63" spans="1:10" ht="27.75" customHeight="1">
      <c r="A63" s="52">
        <v>56</v>
      </c>
      <c r="B63" s="114" t="s">
        <v>124</v>
      </c>
      <c r="C63" s="52">
        <v>3</v>
      </c>
      <c r="D63" s="91" t="s">
        <v>168</v>
      </c>
      <c r="E63" s="57">
        <f t="shared" si="0"/>
        <v>5166500</v>
      </c>
      <c r="F63" s="56">
        <v>1328000</v>
      </c>
      <c r="G63" s="56">
        <v>216500</v>
      </c>
      <c r="H63" s="57">
        <v>3622000</v>
      </c>
      <c r="I63" s="119"/>
      <c r="J63" s="55"/>
    </row>
    <row r="64" spans="1:10" ht="27.75" customHeight="1">
      <c r="A64" s="52">
        <v>57</v>
      </c>
      <c r="B64" s="114" t="s">
        <v>125</v>
      </c>
      <c r="C64" s="52">
        <v>3</v>
      </c>
      <c r="D64" s="91" t="s">
        <v>169</v>
      </c>
      <c r="E64" s="57">
        <f t="shared" si="0"/>
        <v>3166500</v>
      </c>
      <c r="F64" s="56">
        <v>697000</v>
      </c>
      <c r="G64" s="56">
        <v>216500</v>
      </c>
      <c r="H64" s="57">
        <v>2253000</v>
      </c>
      <c r="I64" s="119"/>
      <c r="J64" s="55"/>
    </row>
    <row r="65" spans="1:10" ht="27.75" customHeight="1">
      <c r="A65" s="52">
        <v>58</v>
      </c>
      <c r="B65" s="114" t="s">
        <v>126</v>
      </c>
      <c r="C65" s="52">
        <v>3</v>
      </c>
      <c r="D65" s="91" t="s">
        <v>169</v>
      </c>
      <c r="E65" s="57">
        <f t="shared" si="0"/>
        <v>4296500</v>
      </c>
      <c r="F65" s="56">
        <v>697000</v>
      </c>
      <c r="G65" s="56">
        <v>216500</v>
      </c>
      <c r="H65" s="57">
        <v>3383000</v>
      </c>
      <c r="I65" s="56"/>
      <c r="J65" s="55"/>
    </row>
    <row r="66" spans="1:10" ht="27.75" customHeight="1">
      <c r="A66" s="52">
        <v>59</v>
      </c>
      <c r="B66" s="120" t="s">
        <v>127</v>
      </c>
      <c r="C66" s="52">
        <v>3</v>
      </c>
      <c r="D66" s="78" t="s">
        <v>170</v>
      </c>
      <c r="E66" s="57">
        <f t="shared" si="0"/>
        <v>3147500</v>
      </c>
      <c r="F66" s="56">
        <v>1731000</v>
      </c>
      <c r="G66" s="56">
        <v>216500</v>
      </c>
      <c r="H66" s="87">
        <v>1200000</v>
      </c>
      <c r="I66" s="55">
        <v>1200000</v>
      </c>
      <c r="J66" s="55" t="s">
        <v>128</v>
      </c>
    </row>
    <row r="67" spans="1:10" ht="27.75" customHeight="1">
      <c r="A67" s="52">
        <v>60</v>
      </c>
      <c r="B67" s="121" t="s">
        <v>129</v>
      </c>
      <c r="C67" s="52" t="s">
        <v>18</v>
      </c>
      <c r="D67" s="122"/>
      <c r="E67" s="57">
        <f t="shared" si="0"/>
        <v>3639600</v>
      </c>
      <c r="F67" s="56">
        <v>936000</v>
      </c>
      <c r="G67" s="56">
        <v>203600</v>
      </c>
      <c r="H67" s="57">
        <v>2500000</v>
      </c>
      <c r="I67" s="55">
        <v>2500000</v>
      </c>
      <c r="J67" s="55" t="s">
        <v>86</v>
      </c>
    </row>
    <row r="68" spans="1:10" ht="27.75" customHeight="1">
      <c r="A68" s="52">
        <v>61</v>
      </c>
      <c r="B68" s="107" t="s">
        <v>130</v>
      </c>
      <c r="C68" s="52" t="s">
        <v>18</v>
      </c>
      <c r="D68" s="122"/>
      <c r="E68" s="57">
        <f t="shared" si="0"/>
        <v>1948600</v>
      </c>
      <c r="F68" s="56">
        <v>545000</v>
      </c>
      <c r="G68" s="56">
        <v>203600</v>
      </c>
      <c r="H68" s="57">
        <v>1200000</v>
      </c>
      <c r="I68" s="55"/>
      <c r="J68" s="64"/>
    </row>
    <row r="69" spans="1:10" ht="48.75" customHeight="1">
      <c r="A69" s="52">
        <v>62</v>
      </c>
      <c r="B69" s="123" t="s">
        <v>131</v>
      </c>
      <c r="C69" s="52" t="s">
        <v>18</v>
      </c>
      <c r="D69" s="122"/>
      <c r="E69" s="57">
        <f t="shared" si="0"/>
        <v>2946600</v>
      </c>
      <c r="F69" s="56">
        <v>1543000</v>
      </c>
      <c r="G69" s="56">
        <v>203600</v>
      </c>
      <c r="H69" s="57">
        <v>1200000</v>
      </c>
      <c r="I69" s="55">
        <v>1200000</v>
      </c>
      <c r="J69" s="55" t="s">
        <v>128</v>
      </c>
    </row>
    <row r="70" spans="1:10" ht="27.75" customHeight="1">
      <c r="A70" s="52">
        <v>63</v>
      </c>
      <c r="B70" s="114" t="s">
        <v>132</v>
      </c>
      <c r="C70" s="52" t="s">
        <v>18</v>
      </c>
      <c r="D70" s="78"/>
      <c r="E70" s="57">
        <f t="shared" si="0"/>
        <v>1703600</v>
      </c>
      <c r="F70" s="56">
        <v>1000000</v>
      </c>
      <c r="G70" s="56">
        <v>203600</v>
      </c>
      <c r="H70" s="57">
        <v>500000</v>
      </c>
      <c r="I70" s="64"/>
      <c r="J70" s="64"/>
    </row>
    <row r="71" spans="1:10" ht="27.75" customHeight="1">
      <c r="A71" s="52">
        <v>64</v>
      </c>
      <c r="B71" s="120" t="s">
        <v>133</v>
      </c>
      <c r="C71" s="52" t="s">
        <v>120</v>
      </c>
      <c r="D71" s="122"/>
      <c r="E71" s="57">
        <f t="shared" si="0"/>
        <v>1374600</v>
      </c>
      <c r="F71" s="56">
        <v>371000</v>
      </c>
      <c r="G71" s="56">
        <v>203600</v>
      </c>
      <c r="H71" s="57">
        <v>800000</v>
      </c>
      <c r="I71" s="64"/>
      <c r="J71" s="64"/>
    </row>
    <row r="72" spans="1:10" ht="27.75" customHeight="1">
      <c r="A72" s="52">
        <v>65</v>
      </c>
      <c r="B72" s="104" t="s">
        <v>134</v>
      </c>
      <c r="C72" s="52" t="s">
        <v>120</v>
      </c>
      <c r="D72" s="78"/>
      <c r="E72" s="57">
        <f t="shared" ref="E72:E73" si="1">F72+G72+H72</f>
        <v>1374600</v>
      </c>
      <c r="F72" s="56">
        <v>371000</v>
      </c>
      <c r="G72" s="56">
        <v>203600</v>
      </c>
      <c r="H72" s="57">
        <v>800000</v>
      </c>
      <c r="I72" s="64"/>
      <c r="J72" s="64"/>
    </row>
    <row r="73" spans="1:10" ht="27.75" customHeight="1">
      <c r="A73" s="52">
        <v>66</v>
      </c>
      <c r="B73" s="110" t="s">
        <v>135</v>
      </c>
      <c r="C73" s="52" t="s">
        <v>120</v>
      </c>
      <c r="D73" s="52"/>
      <c r="E73" s="57">
        <f t="shared" si="1"/>
        <v>1374600</v>
      </c>
      <c r="F73" s="56">
        <v>371000</v>
      </c>
      <c r="G73" s="56">
        <v>203600</v>
      </c>
      <c r="H73" s="57">
        <v>800000</v>
      </c>
      <c r="I73" s="64"/>
      <c r="J73" s="64"/>
    </row>
    <row r="74" spans="1:10" ht="27.75" customHeight="1">
      <c r="A74" s="124"/>
      <c r="B74" s="125"/>
      <c r="C74" s="124"/>
      <c r="D74" s="124"/>
      <c r="E74" s="126"/>
      <c r="F74" s="116"/>
      <c r="G74" s="116"/>
      <c r="H74" s="127"/>
      <c r="I74" s="77"/>
      <c r="J74" s="77"/>
    </row>
    <row r="75" spans="1:10" ht="27.75" customHeight="1">
      <c r="I75" s="77"/>
      <c r="J75" s="77"/>
    </row>
    <row r="76" spans="1:10" ht="27.75" customHeight="1">
      <c r="B76" s="129"/>
      <c r="E76" s="130"/>
      <c r="F76" s="130"/>
      <c r="G76" s="130"/>
      <c r="H76" s="131"/>
      <c r="I76" s="77"/>
      <c r="J76" s="77"/>
    </row>
    <row r="77" spans="1:10" ht="27.75" customHeight="1">
      <c r="B77" s="129"/>
      <c r="E77" s="132"/>
      <c r="F77" s="132"/>
      <c r="G77" s="132"/>
      <c r="H77" s="133"/>
      <c r="I77" s="77"/>
      <c r="J77" s="77"/>
    </row>
    <row r="78" spans="1:10" ht="21.75" customHeight="1">
      <c r="E78" s="129"/>
      <c r="F78" s="129"/>
      <c r="G78" s="129"/>
      <c r="H78" s="134"/>
    </row>
    <row r="79" spans="1:10" ht="21.75" customHeight="1">
      <c r="E79" s="129"/>
      <c r="F79" s="129"/>
      <c r="G79" s="129"/>
      <c r="H79" s="134"/>
    </row>
  </sheetData>
  <mergeCells count="10">
    <mergeCell ref="B5:B6"/>
    <mergeCell ref="C5:C6"/>
    <mergeCell ref="A5:A6"/>
    <mergeCell ref="G5:G6"/>
    <mergeCell ref="I5:I6"/>
    <mergeCell ref="D5:D6"/>
    <mergeCell ref="E5:E6"/>
    <mergeCell ref="F5:F6"/>
    <mergeCell ref="H5:H6"/>
    <mergeCell ref="J5:J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"/>
  <sheetViews>
    <sheetView topLeftCell="B1" workbookViewId="0">
      <selection activeCell="L8" sqref="L8"/>
    </sheetView>
  </sheetViews>
  <sheetFormatPr defaultRowHeight="15"/>
  <cols>
    <col min="1" max="1" width="4.28515625" customWidth="1"/>
    <col min="2" max="2" width="53.5703125" customWidth="1"/>
    <col min="3" max="3" width="5.42578125" customWidth="1"/>
    <col min="4" max="4" width="15.28515625" customWidth="1"/>
    <col min="5" max="5" width="11.5703125" style="179" customWidth="1"/>
    <col min="6" max="6" width="10.5703125" customWidth="1"/>
    <col min="7" max="7" width="9.28515625" customWidth="1"/>
    <col min="8" max="8" width="11.42578125" style="25" customWidth="1"/>
    <col min="9" max="9" width="9.28515625" customWidth="1"/>
    <col min="10" max="10" width="16.85546875" customWidth="1"/>
  </cols>
  <sheetData>
    <row r="1" spans="1:10" ht="25.5">
      <c r="B1" s="43" t="s">
        <v>193</v>
      </c>
    </row>
    <row r="4" spans="1:10" ht="57.75" customHeight="1">
      <c r="A4" s="249" t="s">
        <v>47</v>
      </c>
      <c r="B4" s="251" t="s">
        <v>5</v>
      </c>
      <c r="C4" s="253" t="s">
        <v>182</v>
      </c>
      <c r="D4" s="232" t="s">
        <v>141</v>
      </c>
      <c r="E4" s="280" t="s">
        <v>172</v>
      </c>
      <c r="F4" s="255" t="s">
        <v>173</v>
      </c>
      <c r="G4" s="253" t="s">
        <v>48</v>
      </c>
      <c r="H4" s="238" t="s">
        <v>136</v>
      </c>
      <c r="I4" s="257" t="s">
        <v>49</v>
      </c>
      <c r="J4" s="257" t="s">
        <v>50</v>
      </c>
    </row>
    <row r="5" spans="1:10" ht="15.75" customHeight="1">
      <c r="A5" s="250"/>
      <c r="B5" s="252"/>
      <c r="C5" s="254"/>
      <c r="D5" s="233"/>
      <c r="E5" s="281"/>
      <c r="F5" s="256"/>
      <c r="G5" s="254"/>
      <c r="H5" s="239"/>
      <c r="I5" s="258"/>
      <c r="J5" s="258"/>
    </row>
    <row r="6" spans="1:10" ht="15.75">
      <c r="A6" s="136">
        <v>1</v>
      </c>
      <c r="B6" s="137" t="s">
        <v>184</v>
      </c>
      <c r="C6" s="138" t="s">
        <v>18</v>
      </c>
      <c r="D6" s="150" t="s">
        <v>183</v>
      </c>
      <c r="E6" s="151">
        <f>F6+G6+H6</f>
        <v>2052600</v>
      </c>
      <c r="F6" s="140">
        <v>1049000</v>
      </c>
      <c r="G6" s="140">
        <v>203600</v>
      </c>
      <c r="H6" s="151">
        <v>800000</v>
      </c>
      <c r="I6" s="141"/>
      <c r="J6" s="141"/>
    </row>
    <row r="7" spans="1:10" ht="15.75">
      <c r="A7" s="136">
        <v>2</v>
      </c>
      <c r="B7" s="137" t="s">
        <v>185</v>
      </c>
      <c r="C7" s="138" t="s">
        <v>18</v>
      </c>
      <c r="D7" s="152" t="s">
        <v>186</v>
      </c>
      <c r="E7" s="151">
        <f>F7+G7+H7</f>
        <v>1747600</v>
      </c>
      <c r="F7" s="140">
        <v>744000</v>
      </c>
      <c r="G7" s="140">
        <v>203600</v>
      </c>
      <c r="H7" s="151">
        <v>800000</v>
      </c>
      <c r="I7" s="142"/>
      <c r="J7" s="142"/>
    </row>
    <row r="8" spans="1:10" ht="15.75">
      <c r="A8" s="136">
        <v>3</v>
      </c>
      <c r="B8" s="137" t="s">
        <v>188</v>
      </c>
      <c r="C8" s="138" t="s">
        <v>18</v>
      </c>
      <c r="D8" s="152" t="s">
        <v>187</v>
      </c>
      <c r="E8" s="151">
        <f>F8+G8+H8</f>
        <v>2052600</v>
      </c>
      <c r="F8" s="140">
        <v>1049000</v>
      </c>
      <c r="G8" s="140">
        <v>203600</v>
      </c>
      <c r="H8" s="151">
        <v>800000</v>
      </c>
      <c r="I8" s="142"/>
      <c r="J8" s="142"/>
    </row>
    <row r="9" spans="1:10" ht="15.75">
      <c r="A9" s="136">
        <v>4</v>
      </c>
      <c r="B9" s="137" t="s">
        <v>174</v>
      </c>
      <c r="C9" s="138" t="s">
        <v>120</v>
      </c>
      <c r="D9" s="152" t="s">
        <v>189</v>
      </c>
      <c r="E9" s="151">
        <f>F9+G9+H9</f>
        <v>1456600</v>
      </c>
      <c r="F9" s="140">
        <v>453000</v>
      </c>
      <c r="G9" s="140">
        <v>203600</v>
      </c>
      <c r="H9" s="151">
        <v>800000</v>
      </c>
      <c r="I9" s="139">
        <v>800000</v>
      </c>
      <c r="J9" s="143" t="s">
        <v>175</v>
      </c>
    </row>
    <row r="10" spans="1:10" ht="15.75">
      <c r="A10" s="136">
        <v>5</v>
      </c>
      <c r="B10" s="137" t="s">
        <v>176</v>
      </c>
      <c r="C10" s="138" t="s">
        <v>120</v>
      </c>
      <c r="D10" s="152" t="s">
        <v>190</v>
      </c>
      <c r="E10" s="151">
        <f>F10+G10+H10</f>
        <v>1456600</v>
      </c>
      <c r="F10" s="140">
        <v>453000</v>
      </c>
      <c r="G10" s="140">
        <v>203600</v>
      </c>
      <c r="H10" s="151">
        <v>800000</v>
      </c>
      <c r="I10" s="139">
        <v>800000</v>
      </c>
      <c r="J10" s="143" t="s">
        <v>175</v>
      </c>
    </row>
    <row r="11" spans="1:10" ht="15.75">
      <c r="A11" s="136">
        <v>6</v>
      </c>
      <c r="B11" s="137" t="s">
        <v>177</v>
      </c>
      <c r="C11" s="138" t="s">
        <v>18</v>
      </c>
      <c r="D11" s="152" t="s">
        <v>183</v>
      </c>
      <c r="E11" s="151">
        <f>F11+G11+H11</f>
        <v>2052600</v>
      </c>
      <c r="F11" s="140">
        <v>1049000</v>
      </c>
      <c r="G11" s="140">
        <v>203600</v>
      </c>
      <c r="H11" s="151">
        <v>800000</v>
      </c>
      <c r="I11" s="142"/>
      <c r="J11" s="142"/>
    </row>
    <row r="12" spans="1:10" ht="31.5">
      <c r="A12" s="136">
        <v>7</v>
      </c>
      <c r="B12" s="144" t="s">
        <v>178</v>
      </c>
      <c r="C12" s="138" t="s">
        <v>18</v>
      </c>
      <c r="D12" s="153" t="s">
        <v>191</v>
      </c>
      <c r="E12" s="151">
        <f>F12+G12+H12</f>
        <v>2052600</v>
      </c>
      <c r="F12" s="140">
        <v>1049000</v>
      </c>
      <c r="G12" s="140">
        <v>203600</v>
      </c>
      <c r="H12" s="151">
        <v>800000</v>
      </c>
      <c r="I12" s="142"/>
      <c r="J12" s="142"/>
    </row>
    <row r="13" spans="1:10" ht="47.25">
      <c r="A13" s="136">
        <v>8</v>
      </c>
      <c r="B13" s="144" t="s">
        <v>179</v>
      </c>
      <c r="C13" s="145" t="s">
        <v>120</v>
      </c>
      <c r="D13" s="152" t="s">
        <v>192</v>
      </c>
      <c r="E13" s="151">
        <f>F13+G13+H13</f>
        <v>1456600</v>
      </c>
      <c r="F13" s="146">
        <v>453000</v>
      </c>
      <c r="G13" s="140">
        <v>203600</v>
      </c>
      <c r="H13" s="151">
        <v>800000</v>
      </c>
      <c r="I13" s="139">
        <v>800000</v>
      </c>
      <c r="J13" s="143" t="s">
        <v>180</v>
      </c>
    </row>
    <row r="14" spans="1:10" ht="15.75">
      <c r="B14" s="147"/>
      <c r="I14" s="148" t="s">
        <v>181</v>
      </c>
    </row>
    <row r="15" spans="1:10" ht="15.75">
      <c r="B15" s="147"/>
      <c r="J15" s="148"/>
    </row>
    <row r="16" spans="1:10" ht="15.75">
      <c r="B16" s="147"/>
    </row>
  </sheetData>
  <mergeCells count="10">
    <mergeCell ref="G4:G5"/>
    <mergeCell ref="I4:I5"/>
    <mergeCell ref="J4:J5"/>
    <mergeCell ref="H4:H5"/>
    <mergeCell ref="A4:A5"/>
    <mergeCell ref="B4:B5"/>
    <mergeCell ref="C4:C5"/>
    <mergeCell ref="E4:E5"/>
    <mergeCell ref="F4:F5"/>
    <mergeCell ref="D4:D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8"/>
  <sheetViews>
    <sheetView workbookViewId="0">
      <selection activeCell="O6" sqref="O6"/>
    </sheetView>
  </sheetViews>
  <sheetFormatPr defaultRowHeight="15"/>
  <cols>
    <col min="1" max="1" width="4" customWidth="1"/>
    <col min="2" max="2" width="42.140625" customWidth="1"/>
    <col min="3" max="3" width="5.28515625" style="1" customWidth="1"/>
    <col min="4" max="4" width="12.7109375" customWidth="1"/>
    <col min="5" max="5" width="11.7109375" style="25" customWidth="1"/>
    <col min="6" max="6" width="10" customWidth="1"/>
    <col min="7" max="7" width="8.140625" customWidth="1"/>
    <col min="8" max="8" width="10.85546875" customWidth="1"/>
    <col min="9" max="9" width="12" style="165" customWidth="1"/>
    <col min="10" max="10" width="11.85546875" style="25" customWidth="1"/>
    <col min="11" max="11" width="10.85546875" customWidth="1"/>
    <col min="12" max="12" width="12.42578125" customWidth="1"/>
  </cols>
  <sheetData>
    <row r="2" spans="1:12" ht="25.5">
      <c r="A2" s="43" t="s">
        <v>211</v>
      </c>
    </row>
    <row r="4" spans="1:12" ht="57" customHeight="1">
      <c r="A4" s="259" t="s">
        <v>194</v>
      </c>
      <c r="B4" s="261" t="s">
        <v>5</v>
      </c>
      <c r="C4" s="253" t="s">
        <v>182</v>
      </c>
      <c r="D4" s="232" t="s">
        <v>141</v>
      </c>
      <c r="E4" s="280" t="s">
        <v>172</v>
      </c>
      <c r="F4" s="236" t="s">
        <v>140</v>
      </c>
      <c r="G4" s="253" t="s">
        <v>48</v>
      </c>
      <c r="H4" s="259" t="s">
        <v>206</v>
      </c>
      <c r="I4" s="240" t="s">
        <v>137</v>
      </c>
      <c r="J4" s="238" t="s">
        <v>136</v>
      </c>
      <c r="K4" s="257" t="s">
        <v>49</v>
      </c>
      <c r="L4" s="257" t="s">
        <v>50</v>
      </c>
    </row>
    <row r="5" spans="1:12" ht="27.75" customHeight="1">
      <c r="A5" s="260"/>
      <c r="B5" s="262"/>
      <c r="C5" s="254"/>
      <c r="D5" s="233"/>
      <c r="E5" s="282"/>
      <c r="F5" s="237"/>
      <c r="G5" s="254"/>
      <c r="H5" s="260"/>
      <c r="I5" s="241"/>
      <c r="J5" s="239"/>
      <c r="K5" s="258"/>
      <c r="L5" s="258"/>
    </row>
    <row r="6" spans="1:12" ht="29.25" customHeight="1">
      <c r="A6" s="154">
        <v>1</v>
      </c>
      <c r="B6" s="155" t="s">
        <v>195</v>
      </c>
      <c r="C6" s="172" t="s">
        <v>42</v>
      </c>
      <c r="D6" s="171" t="s">
        <v>207</v>
      </c>
      <c r="E6" s="170">
        <f>F6+G6+H6+J6</f>
        <v>8999700</v>
      </c>
      <c r="F6" s="158">
        <v>3258000</v>
      </c>
      <c r="G6" s="158">
        <v>241700</v>
      </c>
      <c r="H6" s="158">
        <v>1500000</v>
      </c>
      <c r="I6" s="166">
        <v>3000000</v>
      </c>
      <c r="J6" s="169">
        <v>4000000</v>
      </c>
      <c r="K6" s="159"/>
      <c r="L6" s="159"/>
    </row>
    <row r="7" spans="1:12" ht="29.25" customHeight="1">
      <c r="A7" s="154">
        <v>2</v>
      </c>
      <c r="B7" s="155" t="s">
        <v>196</v>
      </c>
      <c r="C7" s="172" t="s">
        <v>42</v>
      </c>
      <c r="D7" s="171" t="s">
        <v>207</v>
      </c>
      <c r="E7" s="170">
        <f t="shared" ref="E7:E11" si="0">F7+G7+H7+J7</f>
        <v>10999700</v>
      </c>
      <c r="F7" s="158">
        <v>3258000</v>
      </c>
      <c r="G7" s="158">
        <v>241700</v>
      </c>
      <c r="H7" s="158">
        <v>1500000</v>
      </c>
      <c r="I7" s="167">
        <v>4000000</v>
      </c>
      <c r="J7" s="170">
        <v>6000000</v>
      </c>
      <c r="K7" s="159"/>
      <c r="L7" s="159"/>
    </row>
    <row r="8" spans="1:12" ht="30">
      <c r="A8" s="156">
        <v>3</v>
      </c>
      <c r="B8" s="160" t="s">
        <v>197</v>
      </c>
      <c r="C8" s="172" t="s">
        <v>42</v>
      </c>
      <c r="D8" s="156" t="s">
        <v>209</v>
      </c>
      <c r="E8" s="170">
        <f t="shared" si="0"/>
        <v>10562700</v>
      </c>
      <c r="F8" s="158">
        <v>2321000</v>
      </c>
      <c r="G8" s="158">
        <v>241700</v>
      </c>
      <c r="H8" s="161"/>
      <c r="I8" s="168"/>
      <c r="J8" s="170">
        <v>8000000</v>
      </c>
      <c r="K8" s="159"/>
      <c r="L8" s="162"/>
    </row>
    <row r="9" spans="1:12" ht="30">
      <c r="A9" s="156">
        <v>4</v>
      </c>
      <c r="B9" s="160" t="s">
        <v>198</v>
      </c>
      <c r="C9" s="172" t="s">
        <v>42</v>
      </c>
      <c r="D9" s="156" t="s">
        <v>209</v>
      </c>
      <c r="E9" s="170">
        <f t="shared" si="0"/>
        <v>14562700</v>
      </c>
      <c r="F9" s="163">
        <v>2321000</v>
      </c>
      <c r="G9" s="158">
        <v>241700</v>
      </c>
      <c r="H9" s="161"/>
      <c r="I9" s="168"/>
      <c r="J9" s="170">
        <v>12000000</v>
      </c>
      <c r="K9" s="159"/>
      <c r="L9" s="162"/>
    </row>
    <row r="10" spans="1:12" ht="30">
      <c r="A10" s="156">
        <v>5</v>
      </c>
      <c r="B10" s="160" t="s">
        <v>199</v>
      </c>
      <c r="C10" s="172" t="s">
        <v>42</v>
      </c>
      <c r="D10" s="156" t="s">
        <v>209</v>
      </c>
      <c r="E10" s="170">
        <f t="shared" si="0"/>
        <v>6562700</v>
      </c>
      <c r="F10" s="163">
        <v>2321000</v>
      </c>
      <c r="G10" s="158">
        <v>241700</v>
      </c>
      <c r="H10" s="161"/>
      <c r="I10" s="168"/>
      <c r="J10" s="170">
        <v>4000000</v>
      </c>
      <c r="K10" s="159"/>
      <c r="L10" s="162"/>
    </row>
    <row r="11" spans="1:12" ht="30">
      <c r="A11" s="156">
        <v>6</v>
      </c>
      <c r="B11" s="160" t="s">
        <v>200</v>
      </c>
      <c r="C11" s="172" t="s">
        <v>42</v>
      </c>
      <c r="D11" s="156" t="s">
        <v>209</v>
      </c>
      <c r="E11" s="170">
        <f t="shared" si="0"/>
        <v>8562700</v>
      </c>
      <c r="F11" s="163">
        <v>2321000</v>
      </c>
      <c r="G11" s="158">
        <v>241700</v>
      </c>
      <c r="H11" s="161"/>
      <c r="I11" s="168"/>
      <c r="J11" s="170">
        <v>6000000</v>
      </c>
      <c r="K11" s="159"/>
      <c r="L11" s="162"/>
    </row>
    <row r="12" spans="1:12" ht="45">
      <c r="A12" s="156">
        <v>7</v>
      </c>
      <c r="B12" s="160" t="s">
        <v>201</v>
      </c>
      <c r="C12" s="172" t="s">
        <v>42</v>
      </c>
      <c r="D12" s="156" t="s">
        <v>209</v>
      </c>
      <c r="E12" s="170">
        <f>F12+G12+H12+J12</f>
        <v>6562700</v>
      </c>
      <c r="F12" s="163">
        <v>2321000</v>
      </c>
      <c r="G12" s="158">
        <v>241700</v>
      </c>
      <c r="H12" s="161"/>
      <c r="I12" s="168"/>
      <c r="J12" s="170">
        <v>4000000</v>
      </c>
      <c r="K12" s="159"/>
      <c r="L12" s="162"/>
    </row>
    <row r="13" spans="1:12" ht="22.5" customHeight="1">
      <c r="A13" s="156">
        <v>8</v>
      </c>
      <c r="B13" s="161" t="s">
        <v>202</v>
      </c>
      <c r="C13" s="172" t="s">
        <v>208</v>
      </c>
      <c r="D13" s="156" t="s">
        <v>209</v>
      </c>
      <c r="E13" s="170">
        <f>F13+G13+H13+J13</f>
        <v>4874600</v>
      </c>
      <c r="F13" s="163">
        <v>2321000</v>
      </c>
      <c r="G13" s="158">
        <v>203600</v>
      </c>
      <c r="H13" s="161"/>
      <c r="I13" s="168"/>
      <c r="J13" s="170">
        <v>2350000</v>
      </c>
      <c r="K13" s="159"/>
      <c r="L13" s="162"/>
    </row>
    <row r="14" spans="1:12" ht="22.5" customHeight="1">
      <c r="A14" s="154">
        <v>9</v>
      </c>
      <c r="B14" s="155" t="s">
        <v>203</v>
      </c>
      <c r="C14" s="173" t="s">
        <v>208</v>
      </c>
      <c r="D14" s="174" t="s">
        <v>210</v>
      </c>
      <c r="E14" s="170">
        <f>F14+G14+H14+J14</f>
        <v>2946600</v>
      </c>
      <c r="F14" s="163">
        <v>893000</v>
      </c>
      <c r="G14" s="158">
        <v>203600</v>
      </c>
      <c r="H14" s="161"/>
      <c r="I14" s="168"/>
      <c r="J14" s="170">
        <v>1850000</v>
      </c>
      <c r="K14" s="157">
        <v>1850000</v>
      </c>
      <c r="L14" s="164" t="s">
        <v>204</v>
      </c>
    </row>
    <row r="15" spans="1:12" ht="15.75">
      <c r="A15" s="149">
        <v>10</v>
      </c>
      <c r="B15" s="155" t="s">
        <v>205</v>
      </c>
      <c r="C15" s="173" t="s">
        <v>208</v>
      </c>
      <c r="D15" s="156" t="s">
        <v>209</v>
      </c>
      <c r="E15" s="170">
        <f>F15+G15+H15+J15</f>
        <v>2626600</v>
      </c>
      <c r="F15" s="163">
        <v>573000</v>
      </c>
      <c r="G15" s="158">
        <v>203600</v>
      </c>
      <c r="H15" s="161"/>
      <c r="I15" s="168"/>
      <c r="J15" s="170">
        <v>1850000</v>
      </c>
      <c r="K15" s="157">
        <v>1850000</v>
      </c>
      <c r="L15" s="164" t="s">
        <v>204</v>
      </c>
    </row>
    <row r="16" spans="1:12" ht="22.5" customHeight="1"/>
    <row r="17" ht="22.5" customHeight="1"/>
    <row r="18" ht="22.5" customHeight="1"/>
  </sheetData>
  <mergeCells count="12">
    <mergeCell ref="G4:G5"/>
    <mergeCell ref="H4:H5"/>
    <mergeCell ref="I4:I5"/>
    <mergeCell ref="J4:J5"/>
    <mergeCell ref="K4:K5"/>
    <mergeCell ref="L4:L5"/>
    <mergeCell ref="E4:E5"/>
    <mergeCell ref="F4:F5"/>
    <mergeCell ref="C4:C5"/>
    <mergeCell ref="A4:A5"/>
    <mergeCell ref="B4:B5"/>
    <mergeCell ref="D4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11"/>
  <sheetViews>
    <sheetView zoomScale="80" zoomScaleNormal="80" workbookViewId="0">
      <selection activeCell="N16" sqref="N16"/>
    </sheetView>
  </sheetViews>
  <sheetFormatPr defaultRowHeight="15"/>
  <cols>
    <col min="1" max="1" width="3.85546875" customWidth="1"/>
    <col min="2" max="2" width="43.85546875" customWidth="1"/>
    <col min="3" max="3" width="6.5703125" customWidth="1"/>
    <col min="4" max="4" width="13.140625" style="48" customWidth="1"/>
    <col min="5" max="5" width="12.28515625" style="179" customWidth="1"/>
    <col min="6" max="6" width="11" customWidth="1"/>
    <col min="7" max="7" width="12.140625" customWidth="1"/>
    <col min="8" max="8" width="10.28515625" style="179" customWidth="1"/>
    <col min="9" max="9" width="10.42578125" customWidth="1"/>
    <col min="10" max="10" width="19.85546875" customWidth="1"/>
  </cols>
  <sheetData>
    <row r="2" spans="1:10" ht="25.5">
      <c r="A2" s="43" t="s">
        <v>212</v>
      </c>
    </row>
    <row r="4" spans="1:10" ht="57.75" customHeight="1">
      <c r="A4" s="259" t="s">
        <v>194</v>
      </c>
      <c r="B4" s="267" t="s">
        <v>5</v>
      </c>
      <c r="C4" s="259" t="s">
        <v>213</v>
      </c>
      <c r="D4" s="232" t="s">
        <v>141</v>
      </c>
      <c r="E4" s="280" t="s">
        <v>172</v>
      </c>
      <c r="F4" s="265" t="s">
        <v>173</v>
      </c>
      <c r="G4" s="263" t="s">
        <v>214</v>
      </c>
      <c r="H4" s="238" t="s">
        <v>136</v>
      </c>
      <c r="I4" s="257" t="s">
        <v>49</v>
      </c>
      <c r="J4" s="257" t="s">
        <v>50</v>
      </c>
    </row>
    <row r="5" spans="1:10" ht="16.5" customHeight="1">
      <c r="A5" s="260"/>
      <c r="B5" s="268"/>
      <c r="C5" s="260"/>
      <c r="D5" s="233"/>
      <c r="E5" s="281"/>
      <c r="F5" s="266"/>
      <c r="G5" s="264"/>
      <c r="H5" s="239"/>
      <c r="I5" s="258"/>
      <c r="J5" s="258"/>
    </row>
    <row r="6" spans="1:10" ht="15.75">
      <c r="A6" s="136">
        <v>1</v>
      </c>
      <c r="B6" s="175" t="s">
        <v>215</v>
      </c>
      <c r="C6" s="176" t="s">
        <v>39</v>
      </c>
      <c r="D6" s="181" t="s">
        <v>219</v>
      </c>
      <c r="E6" s="180">
        <f>F6+G6+H6</f>
        <v>3902500</v>
      </c>
      <c r="F6" s="177">
        <v>1126000</v>
      </c>
      <c r="G6" s="177">
        <v>276500</v>
      </c>
      <c r="H6" s="180">
        <v>2500000</v>
      </c>
      <c r="I6" s="143">
        <v>2500000</v>
      </c>
      <c r="J6" s="143" t="s">
        <v>216</v>
      </c>
    </row>
    <row r="7" spans="1:10" ht="15.75">
      <c r="A7" s="136">
        <v>2</v>
      </c>
      <c r="B7" s="175" t="s">
        <v>217</v>
      </c>
      <c r="C7" s="176" t="s">
        <v>42</v>
      </c>
      <c r="D7" s="181" t="s">
        <v>220</v>
      </c>
      <c r="E7" s="180">
        <f>F7+G7+H7</f>
        <v>3446700</v>
      </c>
      <c r="F7" s="177">
        <v>705000</v>
      </c>
      <c r="G7" s="177">
        <v>241700</v>
      </c>
      <c r="H7" s="180">
        <v>2500000</v>
      </c>
      <c r="I7" s="143">
        <v>2500000</v>
      </c>
      <c r="J7" s="143" t="s">
        <v>216</v>
      </c>
    </row>
    <row r="8" spans="1:10" ht="15.75">
      <c r="A8" s="136">
        <v>3</v>
      </c>
      <c r="B8" s="175" t="s">
        <v>218</v>
      </c>
      <c r="C8" s="176" t="s">
        <v>39</v>
      </c>
      <c r="D8" s="181" t="s">
        <v>221</v>
      </c>
      <c r="E8" s="180">
        <f>F8+G8+H8</f>
        <v>3481500</v>
      </c>
      <c r="F8" s="177">
        <v>705000</v>
      </c>
      <c r="G8" s="177">
        <v>276500</v>
      </c>
      <c r="H8" s="180">
        <v>2500000</v>
      </c>
      <c r="I8" s="143">
        <v>2500000</v>
      </c>
      <c r="J8" s="143" t="s">
        <v>216</v>
      </c>
    </row>
    <row r="9" spans="1:10" ht="31.5">
      <c r="A9" s="187">
        <v>4</v>
      </c>
      <c r="B9" s="144" t="s">
        <v>222</v>
      </c>
      <c r="C9" s="186" t="s">
        <v>39</v>
      </c>
      <c r="D9" s="184" t="s">
        <v>223</v>
      </c>
      <c r="E9" s="283">
        <v>4534000</v>
      </c>
      <c r="F9" s="185">
        <v>1784000</v>
      </c>
      <c r="G9" s="185">
        <v>276500</v>
      </c>
      <c r="H9" s="283">
        <v>2500000</v>
      </c>
      <c r="I9" s="183">
        <v>2500000</v>
      </c>
      <c r="J9" s="183" t="s">
        <v>216</v>
      </c>
    </row>
    <row r="10" spans="1:10" ht="15.75">
      <c r="A10" s="178"/>
      <c r="D10" s="182"/>
    </row>
    <row r="11" spans="1:10" ht="15.75">
      <c r="A11" s="178"/>
    </row>
  </sheetData>
  <mergeCells count="10">
    <mergeCell ref="E4:E5"/>
    <mergeCell ref="F4:F5"/>
    <mergeCell ref="A4:A5"/>
    <mergeCell ref="B4:B5"/>
    <mergeCell ref="C4:C5"/>
    <mergeCell ref="D4:D5"/>
    <mergeCell ref="G4:G5"/>
    <mergeCell ref="H4:H5"/>
    <mergeCell ref="I4:I5"/>
    <mergeCell ref="J4:J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7"/>
  <sheetViews>
    <sheetView tabSelected="1" zoomScale="77" zoomScaleNormal="77" workbookViewId="0">
      <selection activeCell="S10" sqref="S10"/>
    </sheetView>
  </sheetViews>
  <sheetFormatPr defaultColWidth="9.140625" defaultRowHeight="15.75"/>
  <cols>
    <col min="1" max="1" width="4.140625" style="224" customWidth="1"/>
    <col min="2" max="2" width="35.42578125" style="44" customWidth="1"/>
    <col min="3" max="3" width="6" style="224" customWidth="1"/>
    <col min="4" max="4" width="14.85546875" style="224" customWidth="1"/>
    <col min="5" max="5" width="14.42578125" style="225" customWidth="1"/>
    <col min="6" max="6" width="17" style="191" customWidth="1"/>
    <col min="7" max="7" width="16.42578125" style="191" customWidth="1"/>
    <col min="8" max="8" width="12.42578125" style="284" customWidth="1"/>
    <col min="9" max="9" width="15.140625" style="44" customWidth="1"/>
    <col min="10" max="10" width="19.7109375" style="44" customWidth="1"/>
    <col min="11" max="16384" width="9.140625" style="44"/>
  </cols>
  <sheetData>
    <row r="1" spans="1:10" ht="21.75" customHeight="1">
      <c r="A1" s="269"/>
      <c r="B1" s="269"/>
      <c r="C1" s="189"/>
      <c r="D1" s="189"/>
      <c r="E1" s="190"/>
    </row>
    <row r="2" spans="1:10" ht="21.75" customHeight="1">
      <c r="A2" s="270" t="s">
        <v>2</v>
      </c>
      <c r="B2" s="270"/>
      <c r="C2" s="192"/>
      <c r="D2" s="192"/>
      <c r="E2" s="190"/>
    </row>
    <row r="3" spans="1:10">
      <c r="A3" s="271" t="s">
        <v>224</v>
      </c>
      <c r="B3" s="271"/>
      <c r="C3" s="193"/>
      <c r="D3" s="193"/>
      <c r="E3" s="194"/>
    </row>
    <row r="4" spans="1:10">
      <c r="A4" s="195"/>
      <c r="B4" s="195"/>
      <c r="C4" s="193"/>
      <c r="D4" s="193"/>
      <c r="E4" s="194"/>
    </row>
    <row r="5" spans="1:10" ht="24.75" customHeight="1">
      <c r="A5" s="272" t="s">
        <v>225</v>
      </c>
      <c r="B5" s="272"/>
      <c r="C5" s="272"/>
      <c r="D5" s="272"/>
      <c r="E5" s="272"/>
      <c r="F5" s="272"/>
      <c r="G5" s="272"/>
      <c r="H5" s="272"/>
      <c r="I5" s="272"/>
      <c r="J5" s="272"/>
    </row>
    <row r="6" spans="1:10" ht="25.5" customHeight="1">
      <c r="A6" s="273" t="s">
        <v>0</v>
      </c>
      <c r="B6" s="232" t="s">
        <v>226</v>
      </c>
      <c r="C6" s="232" t="s">
        <v>227</v>
      </c>
      <c r="D6" s="232" t="s">
        <v>141</v>
      </c>
      <c r="E6" s="275" t="s">
        <v>228</v>
      </c>
      <c r="F6" s="277" t="s">
        <v>229</v>
      </c>
      <c r="G6" s="278"/>
      <c r="H6" s="238" t="s">
        <v>136</v>
      </c>
      <c r="I6" s="232" t="s">
        <v>230</v>
      </c>
      <c r="J6" s="232" t="s">
        <v>231</v>
      </c>
    </row>
    <row r="7" spans="1:10" ht="49.5" customHeight="1">
      <c r="A7" s="274"/>
      <c r="B7" s="274"/>
      <c r="C7" s="233"/>
      <c r="D7" s="233"/>
      <c r="E7" s="276"/>
      <c r="F7" s="196" t="s">
        <v>232</v>
      </c>
      <c r="G7" s="197" t="s">
        <v>214</v>
      </c>
      <c r="H7" s="239"/>
      <c r="I7" s="233"/>
      <c r="J7" s="233"/>
    </row>
    <row r="8" spans="1:10" s="202" customFormat="1" ht="31.5" customHeight="1">
      <c r="A8" s="198">
        <v>1</v>
      </c>
      <c r="B8" s="94" t="s">
        <v>233</v>
      </c>
      <c r="C8" s="199">
        <v>2</v>
      </c>
      <c r="D8" s="200" t="s">
        <v>292</v>
      </c>
      <c r="E8" s="201">
        <f>F8+G8+H8</f>
        <v>4491700</v>
      </c>
      <c r="F8" s="135">
        <v>1648000</v>
      </c>
      <c r="G8" s="135">
        <v>241700</v>
      </c>
      <c r="H8" s="201">
        <v>2602000</v>
      </c>
      <c r="I8" s="135">
        <v>2602000</v>
      </c>
      <c r="J8" s="135" t="s">
        <v>234</v>
      </c>
    </row>
    <row r="9" spans="1:10" s="202" customFormat="1" ht="24" customHeight="1">
      <c r="A9" s="198">
        <v>2</v>
      </c>
      <c r="B9" s="63" t="s">
        <v>235</v>
      </c>
      <c r="C9" s="199">
        <v>2</v>
      </c>
      <c r="D9" s="200" t="s">
        <v>293</v>
      </c>
      <c r="E9" s="201">
        <f>F9+G9+H9</f>
        <v>5991700</v>
      </c>
      <c r="F9" s="135">
        <v>2355000</v>
      </c>
      <c r="G9" s="135">
        <v>241700</v>
      </c>
      <c r="H9" s="201">
        <v>3395000</v>
      </c>
      <c r="I9" s="135">
        <v>3395000</v>
      </c>
      <c r="J9" s="135" t="s">
        <v>236</v>
      </c>
    </row>
    <row r="10" spans="1:10" s="202" customFormat="1" ht="27" customHeight="1">
      <c r="A10" s="198">
        <v>3</v>
      </c>
      <c r="B10" s="94" t="s">
        <v>237</v>
      </c>
      <c r="C10" s="199">
        <v>2</v>
      </c>
      <c r="D10" s="200" t="s">
        <v>294</v>
      </c>
      <c r="E10" s="201">
        <f>F10+G10+H10</f>
        <v>3491700</v>
      </c>
      <c r="F10" s="135">
        <v>790000</v>
      </c>
      <c r="G10" s="135">
        <v>241700</v>
      </c>
      <c r="H10" s="201">
        <v>2460000</v>
      </c>
      <c r="I10" s="135">
        <v>2460000</v>
      </c>
      <c r="J10" s="135" t="s">
        <v>238</v>
      </c>
    </row>
    <row r="11" spans="1:10" s="202" customFormat="1" ht="44.25" customHeight="1">
      <c r="A11" s="198">
        <v>4</v>
      </c>
      <c r="B11" s="63" t="s">
        <v>239</v>
      </c>
      <c r="C11" s="199">
        <v>2</v>
      </c>
      <c r="D11" s="200" t="s">
        <v>294</v>
      </c>
      <c r="E11" s="201">
        <f>F11+G11+H11</f>
        <v>5491700</v>
      </c>
      <c r="F11" s="135">
        <f>790000+1196000</f>
        <v>1986000</v>
      </c>
      <c r="G11" s="135">
        <v>241700</v>
      </c>
      <c r="H11" s="201">
        <v>3264000</v>
      </c>
      <c r="I11" s="135"/>
      <c r="J11" s="135"/>
    </row>
    <row r="12" spans="1:10" s="202" customFormat="1" ht="45.75" customHeight="1">
      <c r="A12" s="198">
        <v>5</v>
      </c>
      <c r="B12" s="63" t="s">
        <v>240</v>
      </c>
      <c r="C12" s="199">
        <v>2</v>
      </c>
      <c r="D12" s="200" t="s">
        <v>295</v>
      </c>
      <c r="E12" s="201">
        <f>F12+G12+H12</f>
        <v>6091700</v>
      </c>
      <c r="F12" s="135">
        <f>1648000+395000</f>
        <v>2043000</v>
      </c>
      <c r="G12" s="135">
        <v>241700</v>
      </c>
      <c r="H12" s="201">
        <v>3807000</v>
      </c>
      <c r="I12" s="135">
        <v>3807000</v>
      </c>
      <c r="J12" s="135" t="s">
        <v>241</v>
      </c>
    </row>
    <row r="13" spans="1:10" s="205" customFormat="1" ht="48" customHeight="1">
      <c r="A13" s="198">
        <v>6</v>
      </c>
      <c r="B13" s="63" t="s">
        <v>242</v>
      </c>
      <c r="C13" s="203">
        <v>2</v>
      </c>
      <c r="D13" s="200" t="s">
        <v>296</v>
      </c>
      <c r="E13" s="201">
        <f>F13+G13+H13</f>
        <v>7991700</v>
      </c>
      <c r="F13" s="204">
        <f>2355000+395000</f>
        <v>2750000</v>
      </c>
      <c r="G13" s="135">
        <v>241700</v>
      </c>
      <c r="H13" s="201">
        <v>5000000</v>
      </c>
      <c r="I13" s="135">
        <v>5000000</v>
      </c>
      <c r="J13" s="135" t="s">
        <v>243</v>
      </c>
    </row>
    <row r="14" spans="1:10" s="202" customFormat="1" ht="35.25" customHeight="1">
      <c r="A14" s="198">
        <v>7</v>
      </c>
      <c r="B14" s="63" t="s">
        <v>244</v>
      </c>
      <c r="C14" s="199">
        <v>2</v>
      </c>
      <c r="D14" s="200" t="s">
        <v>159</v>
      </c>
      <c r="E14" s="201">
        <f>F14+G14+H14</f>
        <v>5491700</v>
      </c>
      <c r="F14" s="135">
        <v>3040000</v>
      </c>
      <c r="G14" s="135">
        <v>241700</v>
      </c>
      <c r="H14" s="201">
        <v>2210000</v>
      </c>
      <c r="I14" s="135">
        <v>2210000</v>
      </c>
      <c r="J14" s="135" t="s">
        <v>245</v>
      </c>
    </row>
    <row r="15" spans="1:10" s="202" customFormat="1" ht="35.25" customHeight="1">
      <c r="A15" s="198">
        <v>8</v>
      </c>
      <c r="B15" s="63" t="s">
        <v>246</v>
      </c>
      <c r="C15" s="199">
        <v>2</v>
      </c>
      <c r="D15" s="200" t="s">
        <v>159</v>
      </c>
      <c r="E15" s="201">
        <f>F15+G15+H15</f>
        <v>6491700</v>
      </c>
      <c r="F15" s="135">
        <v>3040000</v>
      </c>
      <c r="G15" s="135">
        <v>241700</v>
      </c>
      <c r="H15" s="201">
        <v>3210000</v>
      </c>
      <c r="I15" s="135">
        <v>3210000</v>
      </c>
      <c r="J15" s="135" t="s">
        <v>247</v>
      </c>
    </row>
    <row r="16" spans="1:10" s="202" customFormat="1" ht="40.5" customHeight="1">
      <c r="A16" s="198">
        <v>9</v>
      </c>
      <c r="B16" s="63" t="s">
        <v>248</v>
      </c>
      <c r="C16" s="199">
        <v>2</v>
      </c>
      <c r="D16" s="206">
        <v>1501590965</v>
      </c>
      <c r="E16" s="201">
        <f>F16+G16+H16</f>
        <v>5991700</v>
      </c>
      <c r="F16" s="135">
        <v>3002000</v>
      </c>
      <c r="G16" s="135">
        <v>241700</v>
      </c>
      <c r="H16" s="201">
        <v>2748000</v>
      </c>
      <c r="I16" s="135">
        <v>2748000</v>
      </c>
      <c r="J16" s="135" t="s">
        <v>249</v>
      </c>
    </row>
    <row r="17" spans="1:10" s="202" customFormat="1" ht="27" customHeight="1">
      <c r="A17" s="198">
        <v>10</v>
      </c>
      <c r="B17" s="94" t="s">
        <v>299</v>
      </c>
      <c r="C17" s="199">
        <v>2</v>
      </c>
      <c r="D17" s="91" t="s">
        <v>298</v>
      </c>
      <c r="E17" s="201">
        <f>F17+G17+H17</f>
        <v>4491700</v>
      </c>
      <c r="F17" s="135">
        <v>1990000</v>
      </c>
      <c r="G17" s="135">
        <v>241700</v>
      </c>
      <c r="H17" s="201">
        <v>2260000</v>
      </c>
      <c r="I17" s="135">
        <v>2260000</v>
      </c>
      <c r="J17" s="135" t="s">
        <v>250</v>
      </c>
    </row>
    <row r="18" spans="1:10" s="202" customFormat="1" ht="46.5" customHeight="1">
      <c r="A18" s="198">
        <v>11</v>
      </c>
      <c r="B18" s="63" t="s">
        <v>251</v>
      </c>
      <c r="C18" s="199">
        <v>3</v>
      </c>
      <c r="D18" s="91" t="s">
        <v>297</v>
      </c>
      <c r="E18" s="201">
        <f>F18+G18+H18</f>
        <v>3303500</v>
      </c>
      <c r="F18" s="135">
        <v>834000</v>
      </c>
      <c r="G18" s="135">
        <v>216500</v>
      </c>
      <c r="H18" s="201">
        <v>2253000</v>
      </c>
      <c r="I18" s="135"/>
      <c r="J18" s="135"/>
    </row>
    <row r="19" spans="1:10" s="202" customFormat="1" ht="46.5" customHeight="1">
      <c r="A19" s="198">
        <v>12</v>
      </c>
      <c r="B19" s="63" t="s">
        <v>252</v>
      </c>
      <c r="C19" s="199">
        <v>3</v>
      </c>
      <c r="D19" s="91" t="s">
        <v>297</v>
      </c>
      <c r="E19" s="201">
        <f>F19+G19+H19</f>
        <v>4433500</v>
      </c>
      <c r="F19" s="135">
        <v>834000</v>
      </c>
      <c r="G19" s="135">
        <v>216500</v>
      </c>
      <c r="H19" s="201">
        <v>3383000</v>
      </c>
      <c r="I19" s="135"/>
      <c r="J19" s="135"/>
    </row>
    <row r="20" spans="1:10" s="202" customFormat="1" ht="37.5" customHeight="1">
      <c r="A20" s="198">
        <v>13</v>
      </c>
      <c r="B20" s="63" t="s">
        <v>253</v>
      </c>
      <c r="C20" s="199">
        <v>3</v>
      </c>
      <c r="D20" s="207" t="s">
        <v>168</v>
      </c>
      <c r="E20" s="201">
        <f>F20+G20+H20</f>
        <v>3972500</v>
      </c>
      <c r="F20" s="135">
        <v>1334000</v>
      </c>
      <c r="G20" s="135">
        <v>216500</v>
      </c>
      <c r="H20" s="201">
        <v>2422000</v>
      </c>
      <c r="I20" s="135"/>
      <c r="J20" s="135"/>
    </row>
    <row r="21" spans="1:10" s="202" customFormat="1" ht="37.5" customHeight="1">
      <c r="A21" s="198">
        <v>14</v>
      </c>
      <c r="B21" s="63" t="s">
        <v>254</v>
      </c>
      <c r="C21" s="199">
        <v>3</v>
      </c>
      <c r="D21" s="207" t="s">
        <v>168</v>
      </c>
      <c r="E21" s="201">
        <f>F21+G21+H21</f>
        <v>5172500</v>
      </c>
      <c r="F21" s="135">
        <v>1334000</v>
      </c>
      <c r="G21" s="135">
        <v>216500</v>
      </c>
      <c r="H21" s="201">
        <v>3622000</v>
      </c>
      <c r="I21" s="135"/>
      <c r="J21" s="135"/>
    </row>
    <row r="22" spans="1:10" s="202" customFormat="1" ht="33" customHeight="1">
      <c r="A22" s="198">
        <v>15</v>
      </c>
      <c r="B22" s="63" t="s">
        <v>255</v>
      </c>
      <c r="C22" s="199">
        <v>2</v>
      </c>
      <c r="D22" s="91" t="s">
        <v>142</v>
      </c>
      <c r="E22" s="201">
        <f>F22+G22+H22</f>
        <v>5991700</v>
      </c>
      <c r="F22" s="135">
        <v>2133000</v>
      </c>
      <c r="G22" s="135">
        <v>241700</v>
      </c>
      <c r="H22" s="201">
        <v>3617000</v>
      </c>
      <c r="I22" s="135">
        <v>3617000</v>
      </c>
      <c r="J22" s="135" t="s">
        <v>256</v>
      </c>
    </row>
    <row r="23" spans="1:10" s="202" customFormat="1" ht="27" customHeight="1">
      <c r="A23" s="198">
        <v>16</v>
      </c>
      <c r="B23" s="208" t="s">
        <v>257</v>
      </c>
      <c r="C23" s="199">
        <v>1</v>
      </c>
      <c r="D23" s="91" t="s">
        <v>300</v>
      </c>
      <c r="E23" s="201">
        <f>F23+G23+H23</f>
        <v>4876500</v>
      </c>
      <c r="F23" s="135">
        <v>2777000</v>
      </c>
      <c r="G23" s="135">
        <v>276500</v>
      </c>
      <c r="H23" s="201">
        <v>1823000</v>
      </c>
      <c r="I23" s="135">
        <v>1823000</v>
      </c>
      <c r="J23" s="135" t="s">
        <v>258</v>
      </c>
    </row>
    <row r="24" spans="1:10" s="202" customFormat="1" ht="48.75" customHeight="1">
      <c r="A24" s="198">
        <v>17</v>
      </c>
      <c r="B24" s="63" t="s">
        <v>259</v>
      </c>
      <c r="C24" s="199">
        <v>2</v>
      </c>
      <c r="D24" s="91" t="s">
        <v>301</v>
      </c>
      <c r="E24" s="201">
        <f>F24+G24+H24</f>
        <v>2798700</v>
      </c>
      <c r="F24" s="135">
        <v>834000</v>
      </c>
      <c r="G24" s="135">
        <v>241700</v>
      </c>
      <c r="H24" s="201">
        <v>1723000</v>
      </c>
      <c r="I24" s="135">
        <v>1723000</v>
      </c>
      <c r="J24" s="135" t="s">
        <v>260</v>
      </c>
    </row>
    <row r="25" spans="1:10" s="202" customFormat="1" ht="48.75" customHeight="1">
      <c r="A25" s="198">
        <v>18</v>
      </c>
      <c r="B25" s="63" t="s">
        <v>261</v>
      </c>
      <c r="C25" s="199">
        <v>2</v>
      </c>
      <c r="D25" s="91" t="s">
        <v>165</v>
      </c>
      <c r="E25" s="201">
        <f>F25+G25+H25</f>
        <v>3298700</v>
      </c>
      <c r="F25" s="135">
        <v>1334000</v>
      </c>
      <c r="G25" s="135">
        <v>241700</v>
      </c>
      <c r="H25" s="201">
        <v>1723000</v>
      </c>
      <c r="I25" s="135">
        <v>1723000</v>
      </c>
      <c r="J25" s="135" t="s">
        <v>260</v>
      </c>
    </row>
    <row r="26" spans="1:10" s="202" customFormat="1" ht="55.5" customHeight="1">
      <c r="A26" s="198">
        <v>19</v>
      </c>
      <c r="B26" s="63" t="s">
        <v>262</v>
      </c>
      <c r="C26" s="199">
        <v>3</v>
      </c>
      <c r="D26" s="91" t="s">
        <v>302</v>
      </c>
      <c r="E26" s="201">
        <f>F26+G26+H26</f>
        <v>4566500</v>
      </c>
      <c r="F26" s="135">
        <v>2627000</v>
      </c>
      <c r="G26" s="135">
        <v>216500</v>
      </c>
      <c r="H26" s="201">
        <v>1723000</v>
      </c>
      <c r="I26" s="135">
        <v>1723000</v>
      </c>
      <c r="J26" s="135" t="s">
        <v>260</v>
      </c>
    </row>
    <row r="27" spans="1:10" s="202" customFormat="1" ht="55.5" customHeight="1">
      <c r="A27" s="198">
        <v>20</v>
      </c>
      <c r="B27" s="63" t="s">
        <v>263</v>
      </c>
      <c r="C27" s="199">
        <v>3</v>
      </c>
      <c r="D27" s="91" t="s">
        <v>167</v>
      </c>
      <c r="E27" s="201">
        <f>F27+G27+H27</f>
        <v>2816500</v>
      </c>
      <c r="F27" s="135">
        <v>994000</v>
      </c>
      <c r="G27" s="135">
        <v>216500</v>
      </c>
      <c r="H27" s="201">
        <v>1606000</v>
      </c>
      <c r="I27" s="135"/>
      <c r="J27" s="135"/>
    </row>
    <row r="28" spans="1:10" s="202" customFormat="1" ht="59.25" customHeight="1">
      <c r="A28" s="198">
        <v>21</v>
      </c>
      <c r="B28" s="63" t="s">
        <v>264</v>
      </c>
      <c r="C28" s="199">
        <v>3</v>
      </c>
      <c r="D28" s="199"/>
      <c r="E28" s="201">
        <f>F28+G28+H28</f>
        <v>2816500</v>
      </c>
      <c r="F28" s="135">
        <v>994000</v>
      </c>
      <c r="G28" s="135">
        <v>216500</v>
      </c>
      <c r="H28" s="201">
        <v>1606000</v>
      </c>
      <c r="I28" s="135"/>
      <c r="J28" s="135"/>
    </row>
    <row r="29" spans="1:10" s="205" customFormat="1" ht="27.75" customHeight="1">
      <c r="A29" s="198">
        <v>23</v>
      </c>
      <c r="B29" s="209" t="s">
        <v>265</v>
      </c>
      <c r="C29" s="210">
        <v>2</v>
      </c>
      <c r="D29" s="200" t="s">
        <v>303</v>
      </c>
      <c r="E29" s="201">
        <f>F29+G29+H29</f>
        <v>3491700</v>
      </c>
      <c r="F29" s="204">
        <v>1235000</v>
      </c>
      <c r="G29" s="135">
        <v>241700</v>
      </c>
      <c r="H29" s="201">
        <v>2015000</v>
      </c>
      <c r="I29" s="135">
        <v>2015000</v>
      </c>
      <c r="J29" s="135" t="s">
        <v>266</v>
      </c>
    </row>
    <row r="30" spans="1:10" s="205" customFormat="1" ht="27" customHeight="1">
      <c r="A30" s="198">
        <v>24</v>
      </c>
      <c r="B30" s="209" t="s">
        <v>267</v>
      </c>
      <c r="C30" s="210">
        <v>2</v>
      </c>
      <c r="D30" s="200" t="s">
        <v>304</v>
      </c>
      <c r="E30" s="201">
        <f>F30+G30+H30</f>
        <v>4991700</v>
      </c>
      <c r="F30" s="204">
        <v>1417000</v>
      </c>
      <c r="G30" s="135">
        <v>241700</v>
      </c>
      <c r="H30" s="201">
        <v>3333000</v>
      </c>
      <c r="I30" s="135">
        <v>3333000</v>
      </c>
      <c r="J30" s="135" t="s">
        <v>268</v>
      </c>
    </row>
    <row r="31" spans="1:10" s="202" customFormat="1" ht="29.25" customHeight="1">
      <c r="A31" s="198">
        <v>24</v>
      </c>
      <c r="B31" s="94" t="s">
        <v>269</v>
      </c>
      <c r="C31" s="199">
        <v>2</v>
      </c>
      <c r="D31" s="200" t="s">
        <v>305</v>
      </c>
      <c r="E31" s="201">
        <f>F31+G31+H31</f>
        <v>3690700</v>
      </c>
      <c r="F31" s="135">
        <f>740000+699000</f>
        <v>1439000</v>
      </c>
      <c r="G31" s="135">
        <v>241700</v>
      </c>
      <c r="H31" s="201">
        <v>2010000</v>
      </c>
      <c r="I31" s="135">
        <v>2010000</v>
      </c>
      <c r="J31" s="135" t="s">
        <v>270</v>
      </c>
    </row>
    <row r="32" spans="1:10" s="202" customFormat="1" ht="27.75" customHeight="1">
      <c r="A32" s="198">
        <v>25</v>
      </c>
      <c r="B32" s="94" t="s">
        <v>271</v>
      </c>
      <c r="C32" s="199">
        <v>2</v>
      </c>
      <c r="D32" s="54" t="s">
        <v>306</v>
      </c>
      <c r="E32" s="201">
        <f>F32+G32+H32</f>
        <v>5190700</v>
      </c>
      <c r="F32" s="135">
        <f>1170000+699000</f>
        <v>1869000</v>
      </c>
      <c r="G32" s="135">
        <v>241700</v>
      </c>
      <c r="H32" s="201">
        <v>3080000</v>
      </c>
      <c r="I32" s="135">
        <v>3080000</v>
      </c>
      <c r="J32" s="135" t="s">
        <v>272</v>
      </c>
    </row>
    <row r="33" spans="1:10" s="215" customFormat="1" ht="35.25" customHeight="1">
      <c r="A33" s="211">
        <v>26</v>
      </c>
      <c r="B33" s="212" t="s">
        <v>273</v>
      </c>
      <c r="C33" s="213">
        <v>2</v>
      </c>
      <c r="D33" s="200" t="s">
        <v>307</v>
      </c>
      <c r="E33" s="201">
        <f>F33+G33+H33</f>
        <v>4190700</v>
      </c>
      <c r="F33" s="214">
        <f>840000+699000</f>
        <v>1539000</v>
      </c>
      <c r="G33" s="214">
        <v>241700</v>
      </c>
      <c r="H33" s="201">
        <v>2410000</v>
      </c>
      <c r="I33" s="214">
        <v>2410000</v>
      </c>
      <c r="J33" s="214" t="s">
        <v>274</v>
      </c>
    </row>
    <row r="34" spans="1:10" s="215" customFormat="1" ht="30" customHeight="1">
      <c r="A34" s="211">
        <v>27</v>
      </c>
      <c r="B34" s="212" t="s">
        <v>275</v>
      </c>
      <c r="C34" s="213">
        <v>2</v>
      </c>
      <c r="D34" s="200" t="s">
        <v>308</v>
      </c>
      <c r="E34" s="201">
        <f>F34+G34+H34</f>
        <v>6390700</v>
      </c>
      <c r="F34" s="214">
        <f>1093000+699000</f>
        <v>1792000</v>
      </c>
      <c r="G34" s="214">
        <v>241700</v>
      </c>
      <c r="H34" s="201">
        <v>4357000</v>
      </c>
      <c r="I34" s="214">
        <v>4357000</v>
      </c>
      <c r="J34" s="214" t="s">
        <v>276</v>
      </c>
    </row>
    <row r="35" spans="1:10" s="202" customFormat="1" ht="32.25" customHeight="1">
      <c r="A35" s="198">
        <v>28</v>
      </c>
      <c r="B35" s="63" t="s">
        <v>277</v>
      </c>
      <c r="C35" s="199">
        <v>1</v>
      </c>
      <c r="D35" s="91" t="s">
        <v>309</v>
      </c>
      <c r="E35" s="201">
        <f>F35+G35+H35</f>
        <v>4225500</v>
      </c>
      <c r="F35" s="135">
        <f>1234000+699000</f>
        <v>1933000</v>
      </c>
      <c r="G35" s="135">
        <v>276500</v>
      </c>
      <c r="H35" s="201">
        <v>2016000</v>
      </c>
      <c r="I35" s="135">
        <v>2016000</v>
      </c>
      <c r="J35" s="135" t="s">
        <v>278</v>
      </c>
    </row>
    <row r="36" spans="1:10" s="202" customFormat="1" ht="27.75" customHeight="1">
      <c r="A36" s="198">
        <v>29</v>
      </c>
      <c r="B36" s="94" t="s">
        <v>279</v>
      </c>
      <c r="C36" s="199" t="s">
        <v>120</v>
      </c>
      <c r="D36" s="199"/>
      <c r="E36" s="201">
        <f>F36+G36+H36</f>
        <v>2652600</v>
      </c>
      <c r="F36" s="135">
        <f>78400+699000</f>
        <v>777400</v>
      </c>
      <c r="G36" s="135">
        <v>203600</v>
      </c>
      <c r="H36" s="201">
        <v>1671600</v>
      </c>
      <c r="I36" s="135">
        <v>1671600</v>
      </c>
      <c r="J36" s="135" t="s">
        <v>280</v>
      </c>
    </row>
    <row r="37" spans="1:10" ht="27" customHeight="1">
      <c r="A37" s="198">
        <v>30</v>
      </c>
      <c r="B37" s="216" t="s">
        <v>281</v>
      </c>
      <c r="C37" s="217" t="s">
        <v>39</v>
      </c>
      <c r="D37" s="91" t="s">
        <v>160</v>
      </c>
      <c r="E37" s="201">
        <f>F37+G37+H37</f>
        <v>7664500</v>
      </c>
      <c r="F37" s="188">
        <v>4623000</v>
      </c>
      <c r="G37" s="135">
        <v>276500</v>
      </c>
      <c r="H37" s="285">
        <v>2765000</v>
      </c>
      <c r="I37" s="218">
        <v>2765000</v>
      </c>
      <c r="J37" s="218" t="s">
        <v>282</v>
      </c>
    </row>
    <row r="38" spans="1:10" ht="49.5" customHeight="1">
      <c r="A38" s="219">
        <v>31</v>
      </c>
      <c r="B38" s="220" t="s">
        <v>283</v>
      </c>
      <c r="C38" s="217" t="s">
        <v>42</v>
      </c>
      <c r="D38" s="216" t="s">
        <v>310</v>
      </c>
      <c r="E38" s="201">
        <f>F38+G38+H38</f>
        <v>5991700</v>
      </c>
      <c r="F38" s="188">
        <v>2955000</v>
      </c>
      <c r="G38" s="135">
        <v>241700</v>
      </c>
      <c r="H38" s="285">
        <v>2795000</v>
      </c>
      <c r="I38" s="218">
        <v>2795000</v>
      </c>
      <c r="J38" s="218" t="s">
        <v>284</v>
      </c>
    </row>
    <row r="39" spans="1:10" ht="27" customHeight="1">
      <c r="A39" s="221">
        <v>32</v>
      </c>
      <c r="B39" s="216" t="s">
        <v>285</v>
      </c>
      <c r="C39" s="217" t="s">
        <v>286</v>
      </c>
      <c r="D39" s="216" t="s">
        <v>311</v>
      </c>
      <c r="E39" s="201">
        <f>F39+G39+H39</f>
        <v>5966500</v>
      </c>
      <c r="F39" s="188">
        <v>3040000</v>
      </c>
      <c r="G39" s="135">
        <v>216500</v>
      </c>
      <c r="H39" s="285">
        <v>2710000</v>
      </c>
      <c r="I39" s="218">
        <v>2710000</v>
      </c>
      <c r="J39" s="218" t="s">
        <v>287</v>
      </c>
    </row>
    <row r="40" spans="1:10" ht="22.5" customHeight="1">
      <c r="A40" s="48"/>
      <c r="B40" s="222" t="s">
        <v>288</v>
      </c>
      <c r="C40" s="48"/>
      <c r="D40" s="48"/>
      <c r="E40" s="223"/>
    </row>
    <row r="41" spans="1:10" ht="20.25" customHeight="1">
      <c r="A41" s="48"/>
      <c r="B41" s="48"/>
      <c r="C41" s="48"/>
      <c r="D41" s="48"/>
      <c r="E41" s="223"/>
      <c r="H41" s="279" t="s">
        <v>289</v>
      </c>
      <c r="I41" s="279"/>
      <c r="J41" s="279"/>
    </row>
    <row r="42" spans="1:10" ht="21" customHeight="1">
      <c r="A42" s="48"/>
      <c r="B42" s="48"/>
      <c r="C42" s="48"/>
      <c r="D42" s="48"/>
      <c r="E42" s="223"/>
      <c r="I42" s="44" t="s">
        <v>290</v>
      </c>
    </row>
    <row r="43" spans="1:10">
      <c r="A43" s="48"/>
      <c r="B43" s="48"/>
      <c r="C43" s="48"/>
      <c r="D43" s="48"/>
      <c r="E43" s="223"/>
    </row>
    <row r="44" spans="1:10">
      <c r="A44" s="48"/>
      <c r="B44" s="48"/>
      <c r="C44" s="48"/>
      <c r="D44" s="48"/>
      <c r="E44" s="223"/>
    </row>
    <row r="45" spans="1:10">
      <c r="A45" s="48"/>
      <c r="B45" s="48"/>
      <c r="C45" s="48"/>
      <c r="D45" s="48"/>
      <c r="E45" s="223"/>
    </row>
    <row r="46" spans="1:10">
      <c r="A46" s="48"/>
      <c r="B46" s="48"/>
      <c r="C46" s="48"/>
      <c r="D46" s="48"/>
      <c r="E46" s="223"/>
      <c r="I46" s="44" t="s">
        <v>291</v>
      </c>
    </row>
    <row r="47" spans="1:10">
      <c r="A47" s="48"/>
      <c r="B47" s="48"/>
      <c r="C47" s="48"/>
      <c r="D47" s="48"/>
      <c r="E47" s="223"/>
    </row>
    <row r="48" spans="1:10">
      <c r="A48" s="48"/>
      <c r="B48" s="48"/>
      <c r="C48" s="48"/>
      <c r="D48" s="48"/>
      <c r="E48" s="223"/>
    </row>
    <row r="49" spans="1:5">
      <c r="A49" s="48"/>
      <c r="B49" s="48"/>
      <c r="C49" s="48"/>
      <c r="D49" s="48"/>
      <c r="E49" s="223"/>
    </row>
    <row r="50" spans="1:5">
      <c r="A50" s="48"/>
      <c r="B50" s="48"/>
      <c r="C50" s="48"/>
      <c r="D50" s="48"/>
      <c r="E50" s="223"/>
    </row>
    <row r="51" spans="1:5">
      <c r="A51" s="48"/>
      <c r="B51" s="48"/>
      <c r="C51" s="48"/>
      <c r="D51" s="48"/>
      <c r="E51" s="223"/>
    </row>
    <row r="52" spans="1:5">
      <c r="A52" s="48"/>
      <c r="B52" s="48"/>
      <c r="C52" s="48"/>
      <c r="D52" s="48"/>
      <c r="E52" s="223"/>
    </row>
    <row r="53" spans="1:5">
      <c r="A53" s="48"/>
      <c r="B53" s="48"/>
      <c r="C53" s="48"/>
      <c r="D53" s="48"/>
      <c r="E53" s="223"/>
    </row>
    <row r="54" spans="1:5">
      <c r="A54" s="48"/>
      <c r="B54" s="48"/>
      <c r="C54" s="48"/>
      <c r="D54" s="48"/>
      <c r="E54" s="223"/>
    </row>
    <row r="55" spans="1:5">
      <c r="A55" s="48"/>
      <c r="B55" s="48"/>
      <c r="C55" s="48"/>
      <c r="D55" s="48"/>
      <c r="E55" s="223"/>
    </row>
    <row r="56" spans="1:5">
      <c r="A56" s="48"/>
      <c r="B56" s="48"/>
      <c r="C56" s="48"/>
      <c r="D56" s="48"/>
      <c r="E56" s="223"/>
    </row>
    <row r="57" spans="1:5">
      <c r="A57" s="48"/>
      <c r="B57" s="48"/>
      <c r="C57" s="48"/>
      <c r="D57" s="48"/>
      <c r="E57" s="223"/>
    </row>
    <row r="58" spans="1:5">
      <c r="A58" s="48"/>
      <c r="B58" s="48"/>
      <c r="C58" s="48"/>
      <c r="D58" s="48"/>
      <c r="E58" s="223"/>
    </row>
    <row r="59" spans="1:5">
      <c r="A59" s="48"/>
      <c r="B59" s="48"/>
      <c r="C59" s="48"/>
      <c r="D59" s="48"/>
      <c r="E59" s="223"/>
    </row>
    <row r="60" spans="1:5">
      <c r="A60" s="48"/>
      <c r="B60" s="48"/>
      <c r="C60" s="48"/>
      <c r="D60" s="48"/>
      <c r="E60" s="223"/>
    </row>
    <row r="61" spans="1:5">
      <c r="A61" s="48"/>
      <c r="B61" s="48"/>
      <c r="C61" s="48"/>
      <c r="D61" s="48"/>
      <c r="E61" s="223"/>
    </row>
    <row r="62" spans="1:5">
      <c r="A62" s="48"/>
      <c r="B62" s="48"/>
      <c r="C62" s="48"/>
      <c r="D62" s="48"/>
      <c r="E62" s="223"/>
    </row>
    <row r="63" spans="1:5">
      <c r="A63" s="48"/>
      <c r="B63" s="48"/>
      <c r="C63" s="48"/>
      <c r="D63" s="48"/>
      <c r="E63" s="223"/>
    </row>
    <row r="64" spans="1:5">
      <c r="A64" s="48"/>
      <c r="B64" s="48"/>
      <c r="C64" s="48"/>
      <c r="D64" s="48"/>
      <c r="E64" s="223"/>
    </row>
    <row r="65" spans="1:5">
      <c r="A65" s="48"/>
      <c r="B65" s="48"/>
      <c r="C65" s="48"/>
      <c r="D65" s="48"/>
      <c r="E65" s="223"/>
    </row>
    <row r="66" spans="1:5">
      <c r="A66" s="48"/>
      <c r="B66" s="48"/>
      <c r="C66" s="48"/>
      <c r="D66" s="48"/>
      <c r="E66" s="223"/>
    </row>
    <row r="67" spans="1:5">
      <c r="A67" s="48"/>
      <c r="B67" s="48"/>
      <c r="C67" s="48"/>
      <c r="D67" s="48"/>
      <c r="E67" s="223"/>
    </row>
    <row r="68" spans="1:5">
      <c r="A68" s="48"/>
      <c r="B68" s="48"/>
      <c r="C68" s="48"/>
      <c r="D68" s="48"/>
      <c r="E68" s="223"/>
    </row>
    <row r="69" spans="1:5">
      <c r="A69" s="48"/>
      <c r="B69" s="48"/>
      <c r="C69" s="48"/>
      <c r="D69" s="48"/>
      <c r="E69" s="223"/>
    </row>
    <row r="70" spans="1:5">
      <c r="A70" s="48"/>
      <c r="B70" s="48"/>
      <c r="C70" s="48"/>
      <c r="D70" s="48"/>
      <c r="E70" s="223"/>
    </row>
    <row r="71" spans="1:5">
      <c r="A71" s="48"/>
      <c r="B71" s="48"/>
      <c r="C71" s="48"/>
      <c r="D71" s="48"/>
      <c r="E71" s="223"/>
    </row>
    <row r="72" spans="1:5">
      <c r="A72" s="48"/>
      <c r="B72" s="48"/>
      <c r="C72" s="48"/>
      <c r="D72" s="48"/>
      <c r="E72" s="223"/>
    </row>
    <row r="73" spans="1:5">
      <c r="A73" s="48"/>
      <c r="B73" s="48"/>
      <c r="C73" s="48"/>
      <c r="D73" s="48"/>
      <c r="E73" s="223"/>
    </row>
    <row r="74" spans="1:5">
      <c r="A74" s="48"/>
      <c r="B74" s="48"/>
      <c r="C74" s="48"/>
      <c r="D74" s="48"/>
      <c r="E74" s="223"/>
    </row>
    <row r="75" spans="1:5">
      <c r="A75" s="48"/>
      <c r="B75" s="48"/>
      <c r="C75" s="48"/>
      <c r="D75" s="48"/>
      <c r="E75" s="223"/>
    </row>
    <row r="76" spans="1:5">
      <c r="A76" s="48"/>
      <c r="B76" s="48"/>
      <c r="C76" s="48"/>
      <c r="D76" s="48"/>
      <c r="E76" s="223"/>
    </row>
    <row r="77" spans="1:5">
      <c r="A77" s="48"/>
      <c r="B77" s="48"/>
      <c r="C77" s="48"/>
      <c r="D77" s="48"/>
      <c r="E77" s="223"/>
    </row>
    <row r="78" spans="1:5">
      <c r="A78" s="48"/>
      <c r="B78" s="48"/>
      <c r="C78" s="48"/>
      <c r="D78" s="48"/>
      <c r="E78" s="223"/>
    </row>
    <row r="79" spans="1:5">
      <c r="A79" s="48"/>
      <c r="B79" s="48"/>
      <c r="C79" s="48"/>
      <c r="D79" s="48"/>
      <c r="E79" s="223"/>
    </row>
    <row r="80" spans="1:5">
      <c r="A80" s="48"/>
      <c r="B80" s="48"/>
      <c r="C80" s="48"/>
      <c r="D80" s="48"/>
      <c r="E80" s="223"/>
    </row>
    <row r="81" spans="1:5">
      <c r="A81" s="48"/>
      <c r="B81" s="48"/>
      <c r="C81" s="48"/>
      <c r="D81" s="48"/>
      <c r="E81" s="223"/>
    </row>
    <row r="82" spans="1:5">
      <c r="A82" s="48"/>
      <c r="B82" s="48"/>
      <c r="C82" s="48"/>
      <c r="D82" s="48"/>
      <c r="E82" s="223"/>
    </row>
    <row r="83" spans="1:5">
      <c r="A83" s="48"/>
      <c r="B83" s="48"/>
      <c r="C83" s="48"/>
      <c r="D83" s="48"/>
      <c r="E83" s="223"/>
    </row>
    <row r="84" spans="1:5">
      <c r="A84" s="48"/>
      <c r="B84" s="48"/>
      <c r="C84" s="48"/>
      <c r="D84" s="48"/>
      <c r="E84" s="223"/>
    </row>
    <row r="85" spans="1:5">
      <c r="A85" s="48"/>
      <c r="B85" s="48"/>
      <c r="C85" s="48"/>
      <c r="D85" s="48"/>
      <c r="E85" s="223"/>
    </row>
    <row r="86" spans="1:5">
      <c r="A86" s="48"/>
      <c r="B86" s="48"/>
      <c r="C86" s="48"/>
      <c r="D86" s="48"/>
      <c r="E86" s="223"/>
    </row>
    <row r="87" spans="1:5">
      <c r="A87" s="48"/>
      <c r="B87" s="48"/>
      <c r="C87" s="48"/>
      <c r="D87" s="48"/>
      <c r="E87" s="223"/>
    </row>
  </sheetData>
  <mergeCells count="14">
    <mergeCell ref="I6:I7"/>
    <mergeCell ref="J6:J7"/>
    <mergeCell ref="H41:J41"/>
    <mergeCell ref="D6:D7"/>
    <mergeCell ref="A1:B1"/>
    <mergeCell ref="A2:B2"/>
    <mergeCell ref="A3:B3"/>
    <mergeCell ref="A5:J5"/>
    <mergeCell ref="A6:A7"/>
    <mergeCell ref="B6:B7"/>
    <mergeCell ref="C6:C7"/>
    <mergeCell ref="E6:E7"/>
    <mergeCell ref="F6:G6"/>
    <mergeCell ref="H6:H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PT NOI SOI TIEU HOA</vt:lpstr>
      <vt:lpstr>PT NGOAI TH </vt:lpstr>
      <vt:lpstr>PT CTCH-PP LASER</vt:lpstr>
      <vt:lpstr>PT NGTH- NOI SOI </vt:lpstr>
      <vt:lpstr>PT NGTK</vt:lpstr>
      <vt:lpstr>PT-TMH</vt:lpstr>
    </vt:vector>
  </TitlesOfParts>
  <Company>BV NHI DONG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TRUNG KIEN</dc:creator>
  <cp:lastModifiedBy>CH2</cp:lastModifiedBy>
  <cp:lastPrinted>2019-12-25T03:00:12Z</cp:lastPrinted>
  <dcterms:created xsi:type="dcterms:W3CDTF">2017-03-27T03:24:57Z</dcterms:created>
  <dcterms:modified xsi:type="dcterms:W3CDTF">2021-05-07T01:43:16Z</dcterms:modified>
</cp:coreProperties>
</file>